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7770" activeTab="0"/>
  </bookViews>
  <sheets>
    <sheet name="Report" sheetId="1" r:id="rId1"/>
    <sheet name="RUN" sheetId="2" r:id="rId2"/>
  </sheets>
  <definedNames>
    <definedName name="XX_TEJ1">'RUN'!$A$1:$V$62</definedName>
  </definedNames>
  <calcPr fullCalcOnLoad="1"/>
</workbook>
</file>

<file path=xl/comments2.xml><?xml version="1.0" encoding="utf-8"?>
<comments xmlns="http://schemas.openxmlformats.org/spreadsheetml/2006/main">
  <authors>
    <author>eun</author>
  </authors>
  <commentList>
    <comment ref="A1" authorId="0">
      <text>
        <r>
          <rPr>
            <b/>
            <sz val="9"/>
            <rFont val="Tahoma"/>
            <family val="2"/>
          </rPr>
          <t xml:space="preserve">tFormatSetting=2###
tFormatExcel=1###
tRankingField=###
tSearchString=2|||0|||wncmd|||VAL,|||MONTH###
tFieldType=System.String|||System.String|||System.Double|||###
tFieldName=ID|||YYMM|||VAL/Q'TY|||###
tFieldUOM=-###
tLockIDDateCell=###
tDescending=Y###
tLastestDate=N###
tAdvancedDateOptions=Y###
tLastestDataInEachField=N###
tAdvancedFilter=###
tIDCompanyView=###
tFunction=0|||LAST|||noNull||||||60|||MONTH###
tMacroName=###
tUOM=-###
tTableLanguage=ENGLISH###
tTableCountry=TW###
tDataOnly=N###
tFixedCOID=###
tFixedDate=###
</t>
        </r>
      </text>
    </comment>
  </commentList>
</comments>
</file>

<file path=xl/sharedStrings.xml><?xml version="1.0" encoding="utf-8"?>
<sst xmlns="http://schemas.openxmlformats.org/spreadsheetml/2006/main" count="73" uniqueCount="51">
  <si>
    <t>比例</t>
  </si>
  <si>
    <t>排名</t>
  </si>
  <si>
    <t>近一年各國來台觀光人數</t>
  </si>
  <si>
    <t>YYMM</t>
  </si>
  <si>
    <t>VAL/Q'TY</t>
  </si>
  <si>
    <t>27ZI10 Tourist to Taiwan(PESN)</t>
  </si>
  <si>
    <t>Japan</t>
  </si>
  <si>
    <t>Korea</t>
  </si>
  <si>
    <t>China</t>
  </si>
  <si>
    <t>American</t>
  </si>
  <si>
    <t>Sigapore</t>
  </si>
  <si>
    <t>Malaysia</t>
  </si>
  <si>
    <t>Europe</t>
  </si>
  <si>
    <t>other</t>
  </si>
  <si>
    <t xml:space="preserve">Hong Kong-Macau </t>
  </si>
  <si>
    <t>New Zealand-Austrlia</t>
  </si>
  <si>
    <t>27BOA1 Occupancy Rate of Intertional Tourist Hotel(%)</t>
  </si>
  <si>
    <t>27BOA2 Occupancy Rate of Standard Tourist Hotel(%)</t>
  </si>
  <si>
    <t>27BOA3 Occupancy Rate of Tourist Hotel(%)</t>
  </si>
  <si>
    <t>27BSA1 Total Revenue of Intertional Tourist Hotel(ThdNTD)</t>
  </si>
  <si>
    <t>27BSA2 Total Revenue of Standard Tourist Hotel(ThdNTD)</t>
  </si>
  <si>
    <t>27BSA3 Total Revenue of Tourist Hotel(ThdNTD)</t>
  </si>
  <si>
    <t>27ZAQ1 International Hotel Occupancy Rate of Taipei(%)</t>
  </si>
  <si>
    <t>27ZAQ2 Standard Hotel Occupancy Rate of Taipei(%)</t>
  </si>
  <si>
    <t>27ZBQ1 International Hotel Occupancy Rate of Kaohsiung(%)</t>
  </si>
  <si>
    <t>27ZI Tourist to Taiwan Grand Total(PESN)</t>
  </si>
  <si>
    <t>27ZI01 Tourist to Taiwan Japan(PESN)</t>
  </si>
  <si>
    <t>27ZI02 Tourist to Taiwan Hongkong Macao(PESN)</t>
  </si>
  <si>
    <t>27ZI03 Tourist to Taiwan Korea(PESN)</t>
  </si>
  <si>
    <t>27ZI04 Tourist to Taiwan Mainland China(PESN)</t>
  </si>
  <si>
    <t>27ZI05 Tourist to Taiwan U.S.A.(PESN)</t>
  </si>
  <si>
    <t>27ZI06 Tourist to Taiwan Singapore(PESN)</t>
  </si>
  <si>
    <t>27ZI07 Tourist to Taiwan Malaysia(PESN)</t>
  </si>
  <si>
    <t>27ZI08 Tourist to Taiwan Europe(PESN)</t>
  </si>
  <si>
    <t>27ZI09 Tourist to Taiwan New Zealand Australia(PESN)</t>
  </si>
  <si>
    <t>27ZMB1 Chinese Visitors Arrival (person)(PESN)</t>
  </si>
  <si>
    <t>Country</t>
  </si>
  <si>
    <t>Intertional Tourist Hotel(%)</t>
  </si>
  <si>
    <t>Standard Tourist Hotel(%)</t>
  </si>
  <si>
    <t>Tourist Hotel(%)</t>
  </si>
  <si>
    <t>Please Click [ Refresh ] buttom to update to lastest data</t>
  </si>
  <si>
    <t>Tourists to Taiwan Grand Total(PESN) in last 12 months</t>
  </si>
  <si>
    <t>Tourists to Taiwan from Mainland China(PESN) in last 12 months</t>
  </si>
  <si>
    <t>Ranking</t>
  </si>
  <si>
    <t>Tourist to TW - Various Countries in last 12 Mo (PESN)</t>
  </si>
  <si>
    <t>Tourist to TW - Various Countries in last 12 Mo (%)</t>
  </si>
  <si>
    <t>Occupancy Rate of Hotel - Last 12 Mo</t>
  </si>
  <si>
    <t>Total Revenue of Hotel(NTD,T) - Last 12 Mo</t>
  </si>
  <si>
    <t>Intertional Tourist Hotel(NTD,T)</t>
  </si>
  <si>
    <t>Standard Tourist Hotel(NTD,T)</t>
  </si>
  <si>
    <t>Tourist Hotel(NTD,T)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</si>
</sst>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yyyymm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9"/>
      <name val="Tahoma"/>
      <family val="2"/>
    </font>
    <font>
      <sz val="9"/>
      <name val="新細明體"/>
      <family val="1"/>
    </font>
    <font>
      <b/>
      <sz val="54"/>
      <name val="標楷體"/>
      <family val="4"/>
    </font>
    <font>
      <sz val="10.5"/>
      <color indexed="8"/>
      <name val="新細明體"/>
      <family val="1"/>
    </font>
    <font>
      <b/>
      <sz val="5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9"/>
      <color indexed="8"/>
      <name val="Tahoma"/>
      <family val="2"/>
    </font>
    <font>
      <sz val="10"/>
      <color indexed="23"/>
      <name val="Verdana"/>
      <family val="2"/>
    </font>
    <font>
      <sz val="9.8"/>
      <color indexed="8"/>
      <name val="Arial"/>
      <family val="2"/>
    </font>
    <font>
      <sz val="11"/>
      <color indexed="8"/>
      <name val="新細明體"/>
      <family val="1"/>
    </font>
    <font>
      <b/>
      <sz val="16"/>
      <color indexed="8"/>
      <name val="Cambria"/>
      <family val="1"/>
    </font>
    <font>
      <b/>
      <sz val="14.4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9"/>
      <color theme="1"/>
      <name val="Tahoma"/>
      <family val="2"/>
    </font>
    <font>
      <sz val="10"/>
      <color rgb="FF888888"/>
      <name val="Verdana"/>
      <family val="2"/>
    </font>
    <font>
      <sz val="9.8"/>
      <color theme="1"/>
      <name val="Arial"/>
      <family val="2"/>
    </font>
    <font>
      <sz val="11"/>
      <color theme="1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0" xfId="38" applyFont="1" applyAlignment="1">
      <alignment vertical="center"/>
    </xf>
    <xf numFmtId="14" fontId="0" fillId="0" borderId="0" xfId="0" applyNumberFormat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33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0" fontId="0" fillId="0" borderId="0" xfId="38" applyNumberFormat="1" applyFont="1" applyAlignment="1">
      <alignment vertical="center"/>
    </xf>
    <xf numFmtId="0" fontId="0" fillId="0" borderId="24" xfId="0" applyBorder="1" applyAlignment="1">
      <alignment horizontal="center" vertical="center"/>
    </xf>
    <xf numFmtId="10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6" xfId="0" applyNumberFormat="1" applyBorder="1" applyAlignment="1">
      <alignment vertical="center"/>
    </xf>
    <xf numFmtId="179" fontId="0" fillId="0" borderId="0" xfId="33" applyNumberFormat="1" applyFont="1" applyAlignment="1">
      <alignment vertical="center"/>
    </xf>
    <xf numFmtId="179" fontId="0" fillId="0" borderId="14" xfId="33" applyNumberFormat="1" applyFont="1" applyBorder="1" applyAlignment="1">
      <alignment vertical="center"/>
    </xf>
    <xf numFmtId="179" fontId="0" fillId="0" borderId="16" xfId="33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14" fontId="0" fillId="0" borderId="0" xfId="0" applyNumberFormat="1" applyFill="1" applyBorder="1" applyAlignment="1" quotePrefix="1">
      <alignment vertical="center"/>
    </xf>
    <xf numFmtId="14" fontId="0" fillId="0" borderId="10" xfId="0" applyNumberFormat="1" applyFill="1" applyBorder="1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Occupancy Rate of Tourist Hotel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52"/>
          <c:w val="0.9695"/>
          <c:h val="0.70075"/>
        </c:manualLayout>
      </c:layout>
      <c:lineChart>
        <c:grouping val="standard"/>
        <c:varyColors val="0"/>
        <c:ser>
          <c:idx val="2"/>
          <c:order val="0"/>
          <c:tx>
            <c:strRef>
              <c:f>RUN!$D$1</c:f>
              <c:strCache>
                <c:ptCount val="1"/>
                <c:pt idx="0">
                  <c:v>27BOA3 Occupancy Rate of Tourist Hotel(%)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RUN!$D$3:$D$62</c:f>
              <c:numCache>
                <c:ptCount val="60"/>
                <c:pt idx="0">
                  <c:v>74</c:v>
                </c:pt>
                <c:pt idx="1">
                  <c:v>67</c:v>
                </c:pt>
                <c:pt idx="2">
                  <c:v>58</c:v>
                </c:pt>
                <c:pt idx="3">
                  <c:v>74</c:v>
                </c:pt>
                <c:pt idx="4">
                  <c:v>77</c:v>
                </c:pt>
                <c:pt idx="5">
                  <c:v>73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66</c:v>
                </c:pt>
                <c:pt idx="10">
                  <c:v>62</c:v>
                </c:pt>
                <c:pt idx="11">
                  <c:v>71</c:v>
                </c:pt>
                <c:pt idx="12">
                  <c:v>66</c:v>
                </c:pt>
                <c:pt idx="13">
                  <c:v>69</c:v>
                </c:pt>
                <c:pt idx="14">
                  <c:v>61</c:v>
                </c:pt>
                <c:pt idx="15">
                  <c:v>73</c:v>
                </c:pt>
                <c:pt idx="16">
                  <c:v>75</c:v>
                </c:pt>
                <c:pt idx="17">
                  <c:v>71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69</c:v>
                </c:pt>
                <c:pt idx="23">
                  <c:v>72</c:v>
                </c:pt>
                <c:pt idx="24">
                  <c:v>73</c:v>
                </c:pt>
                <c:pt idx="25">
                  <c:v>62</c:v>
                </c:pt>
                <c:pt idx="26">
                  <c:v>58</c:v>
                </c:pt>
                <c:pt idx="27">
                  <c:v>68</c:v>
                </c:pt>
                <c:pt idx="28">
                  <c:v>72</c:v>
                </c:pt>
                <c:pt idx="29">
                  <c:v>61</c:v>
                </c:pt>
                <c:pt idx="30">
                  <c:v>60</c:v>
                </c:pt>
                <c:pt idx="31">
                  <c:v>62</c:v>
                </c:pt>
                <c:pt idx="32">
                  <c:v>62</c:v>
                </c:pt>
                <c:pt idx="33">
                  <c:v>57</c:v>
                </c:pt>
                <c:pt idx="34">
                  <c:v>63</c:v>
                </c:pt>
                <c:pt idx="35">
                  <c:v>70</c:v>
                </c:pt>
                <c:pt idx="36">
                  <c:v>65</c:v>
                </c:pt>
                <c:pt idx="37">
                  <c:v>57</c:v>
                </c:pt>
                <c:pt idx="38">
                  <c:v>52</c:v>
                </c:pt>
                <c:pt idx="39">
                  <c:v>61</c:v>
                </c:pt>
                <c:pt idx="40">
                  <c:v>69</c:v>
                </c:pt>
                <c:pt idx="41">
                  <c:v>70</c:v>
                </c:pt>
                <c:pt idx="42">
                  <c:v>62</c:v>
                </c:pt>
                <c:pt idx="43">
                  <c:v>64</c:v>
                </c:pt>
                <c:pt idx="44">
                  <c:v>68</c:v>
                </c:pt>
                <c:pt idx="45">
                  <c:v>66</c:v>
                </c:pt>
                <c:pt idx="46">
                  <c:v>63</c:v>
                </c:pt>
                <c:pt idx="47">
                  <c:v>64</c:v>
                </c:pt>
                <c:pt idx="48">
                  <c:v>66</c:v>
                </c:pt>
                <c:pt idx="49">
                  <c:v>62</c:v>
                </c:pt>
                <c:pt idx="50">
                  <c:v>62</c:v>
                </c:pt>
                <c:pt idx="51">
                  <c:v>71</c:v>
                </c:pt>
                <c:pt idx="52">
                  <c:v>73</c:v>
                </c:pt>
                <c:pt idx="53">
                  <c:v>69</c:v>
                </c:pt>
                <c:pt idx="54">
                  <c:v>65</c:v>
                </c:pt>
                <c:pt idx="55">
                  <c:v>65</c:v>
                </c:pt>
                <c:pt idx="56">
                  <c:v>67</c:v>
                </c:pt>
                <c:pt idx="57">
                  <c:v>71</c:v>
                </c:pt>
                <c:pt idx="58">
                  <c:v>64</c:v>
                </c:pt>
                <c:pt idx="59">
                  <c:v>68</c:v>
                </c:pt>
              </c:numCache>
            </c:numRef>
          </c:val>
          <c:smooth val="0"/>
        </c:ser>
        <c:marker val="1"/>
        <c:axId val="15922477"/>
        <c:axId val="5665610"/>
      </c:lineChart>
      <c:dateAx>
        <c:axId val="1592247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561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665610"/>
        <c:scaling>
          <c:orientation val="minMax"/>
          <c:max val="8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22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25"/>
          <c:y val="0.899"/>
          <c:w val="0.607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Revenue of  Tourist Hotel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8"/>
          <c:w val="0.98375"/>
          <c:h val="0.69275"/>
        </c:manualLayout>
      </c:layout>
      <c:lineChart>
        <c:grouping val="standard"/>
        <c:varyColors val="0"/>
        <c:ser>
          <c:idx val="2"/>
          <c:order val="0"/>
          <c:tx>
            <c:strRef>
              <c:f>RUN!$G$1</c:f>
              <c:strCache>
                <c:ptCount val="1"/>
                <c:pt idx="0">
                  <c:v>27BSA3 Total Revenue of Tourist Hotel(ThdNTD)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RUN!$G$3:$G$62</c:f>
              <c:numCache>
                <c:ptCount val="60"/>
                <c:pt idx="0">
                  <c:v>4522083</c:v>
                </c:pt>
                <c:pt idx="1">
                  <c:v>3887006</c:v>
                </c:pt>
                <c:pt idx="2">
                  <c:v>4743318</c:v>
                </c:pt>
                <c:pt idx="3">
                  <c:v>4636364</c:v>
                </c:pt>
                <c:pt idx="4">
                  <c:v>4518248</c:v>
                </c:pt>
                <c:pt idx="5">
                  <c:v>4695526</c:v>
                </c:pt>
                <c:pt idx="6">
                  <c:v>4082344</c:v>
                </c:pt>
                <c:pt idx="7">
                  <c:v>3804398</c:v>
                </c:pt>
                <c:pt idx="8">
                  <c:v>4187822</c:v>
                </c:pt>
                <c:pt idx="9">
                  <c:v>4114477</c:v>
                </c:pt>
                <c:pt idx="10">
                  <c:v>3997283</c:v>
                </c:pt>
                <c:pt idx="11">
                  <c:v>3836319</c:v>
                </c:pt>
                <c:pt idx="12">
                  <c:v>3787169</c:v>
                </c:pt>
                <c:pt idx="13">
                  <c:v>3888688</c:v>
                </c:pt>
                <c:pt idx="14">
                  <c:v>4538599</c:v>
                </c:pt>
                <c:pt idx="15">
                  <c:v>4112973</c:v>
                </c:pt>
                <c:pt idx="16">
                  <c:v>3819771</c:v>
                </c:pt>
                <c:pt idx="17">
                  <c:v>3876947</c:v>
                </c:pt>
                <c:pt idx="18">
                  <c:v>3494710</c:v>
                </c:pt>
                <c:pt idx="19">
                  <c:v>3513293</c:v>
                </c:pt>
                <c:pt idx="20">
                  <c:v>3654444</c:v>
                </c:pt>
                <c:pt idx="21">
                  <c:v>3353556</c:v>
                </c:pt>
                <c:pt idx="22">
                  <c:v>3605468</c:v>
                </c:pt>
                <c:pt idx="23">
                  <c:v>3368076</c:v>
                </c:pt>
                <c:pt idx="24">
                  <c:v>3471066</c:v>
                </c:pt>
                <c:pt idx="25">
                  <c:v>3276351</c:v>
                </c:pt>
                <c:pt idx="26">
                  <c:v>3495474</c:v>
                </c:pt>
                <c:pt idx="27">
                  <c:v>3355692</c:v>
                </c:pt>
                <c:pt idx="28">
                  <c:v>3299416</c:v>
                </c:pt>
                <c:pt idx="29">
                  <c:v>3123653</c:v>
                </c:pt>
                <c:pt idx="30">
                  <c:v>2904636</c:v>
                </c:pt>
                <c:pt idx="31">
                  <c:v>2936979</c:v>
                </c:pt>
                <c:pt idx="32">
                  <c:v>2942247</c:v>
                </c:pt>
                <c:pt idx="33">
                  <c:v>2784562</c:v>
                </c:pt>
                <c:pt idx="34">
                  <c:v>2987078</c:v>
                </c:pt>
                <c:pt idx="35">
                  <c:v>2759710</c:v>
                </c:pt>
                <c:pt idx="36">
                  <c:v>3066649</c:v>
                </c:pt>
                <c:pt idx="37">
                  <c:v>2516291</c:v>
                </c:pt>
                <c:pt idx="38">
                  <c:v>3284356</c:v>
                </c:pt>
                <c:pt idx="39">
                  <c:v>3145322</c:v>
                </c:pt>
                <c:pt idx="40">
                  <c:v>3401007</c:v>
                </c:pt>
                <c:pt idx="41">
                  <c:v>3314552</c:v>
                </c:pt>
                <c:pt idx="42">
                  <c:v>2992895</c:v>
                </c:pt>
                <c:pt idx="43">
                  <c:v>2946978</c:v>
                </c:pt>
                <c:pt idx="44">
                  <c:v>3213786</c:v>
                </c:pt>
                <c:pt idx="45">
                  <c:v>3240408</c:v>
                </c:pt>
                <c:pt idx="46">
                  <c:v>3232819</c:v>
                </c:pt>
                <c:pt idx="47">
                  <c:v>2960985</c:v>
                </c:pt>
                <c:pt idx="48">
                  <c:v>3235548</c:v>
                </c:pt>
                <c:pt idx="49">
                  <c:v>3146679</c:v>
                </c:pt>
                <c:pt idx="50">
                  <c:v>3748549</c:v>
                </c:pt>
                <c:pt idx="51">
                  <c:v>3511644</c:v>
                </c:pt>
                <c:pt idx="52">
                  <c:v>3222198</c:v>
                </c:pt>
                <c:pt idx="53">
                  <c:v>3457836</c:v>
                </c:pt>
                <c:pt idx="54">
                  <c:v>3136724</c:v>
                </c:pt>
                <c:pt idx="55">
                  <c:v>2928966</c:v>
                </c:pt>
                <c:pt idx="56">
                  <c:v>3257103</c:v>
                </c:pt>
                <c:pt idx="57">
                  <c:v>3539094</c:v>
                </c:pt>
                <c:pt idx="58">
                  <c:v>3068101</c:v>
                </c:pt>
                <c:pt idx="59">
                  <c:v>3118741</c:v>
                </c:pt>
              </c:numCache>
            </c:numRef>
          </c:val>
          <c:smooth val="0"/>
        </c:ser>
        <c:marker val="1"/>
        <c:axId val="6544067"/>
        <c:axId val="17964008"/>
      </c:lineChart>
      <c:dateAx>
        <c:axId val="654406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00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7964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4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75"/>
          <c:y val="0.879"/>
          <c:w val="0.7495"/>
          <c:h val="0.1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Tourists to Taiwan Grand Total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0825"/>
          <c:w val="0.972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RUN!$K$1</c:f>
              <c:strCache>
                <c:ptCount val="1"/>
                <c:pt idx="0">
                  <c:v>27ZI Tourist to Taiwan Grand Total(PESN)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RUN!$K$3:$K$62</c:f>
              <c:numCache>
                <c:ptCount val="60"/>
                <c:pt idx="0">
                  <c:v>467442</c:v>
                </c:pt>
                <c:pt idx="1">
                  <c:v>317386</c:v>
                </c:pt>
                <c:pt idx="2">
                  <c:v>271871</c:v>
                </c:pt>
                <c:pt idx="3">
                  <c:v>438647</c:v>
                </c:pt>
                <c:pt idx="4">
                  <c:v>395798</c:v>
                </c:pt>
                <c:pt idx="5">
                  <c:v>318239</c:v>
                </c:pt>
                <c:pt idx="6">
                  <c:v>252005</c:v>
                </c:pt>
                <c:pt idx="7">
                  <c:v>298990</c:v>
                </c:pt>
                <c:pt idx="8">
                  <c:v>257359</c:v>
                </c:pt>
                <c:pt idx="9">
                  <c:v>254424</c:v>
                </c:pt>
                <c:pt idx="10">
                  <c:v>274035</c:v>
                </c:pt>
                <c:pt idx="11">
                  <c:v>350884</c:v>
                </c:pt>
                <c:pt idx="12">
                  <c:v>316752</c:v>
                </c:pt>
                <c:pt idx="13">
                  <c:v>259821</c:v>
                </c:pt>
                <c:pt idx="14">
                  <c:v>216902</c:v>
                </c:pt>
                <c:pt idx="15">
                  <c:v>328702</c:v>
                </c:pt>
                <c:pt idx="16">
                  <c:v>323792</c:v>
                </c:pt>
                <c:pt idx="17">
                  <c:v>280999</c:v>
                </c:pt>
                <c:pt idx="18">
                  <c:v>225268</c:v>
                </c:pt>
                <c:pt idx="19">
                  <c:v>245851</c:v>
                </c:pt>
                <c:pt idx="20">
                  <c:v>240033</c:v>
                </c:pt>
                <c:pt idx="21">
                  <c:v>274989</c:v>
                </c:pt>
                <c:pt idx="22">
                  <c:v>308267</c:v>
                </c:pt>
                <c:pt idx="23">
                  <c:v>316990</c:v>
                </c:pt>
                <c:pt idx="24">
                  <c:v>303714</c:v>
                </c:pt>
                <c:pt idx="25">
                  <c:v>214722</c:v>
                </c:pt>
                <c:pt idx="26">
                  <c:v>182678</c:v>
                </c:pt>
                <c:pt idx="27">
                  <c:v>266697</c:v>
                </c:pt>
                <c:pt idx="28">
                  <c:v>222273</c:v>
                </c:pt>
                <c:pt idx="29">
                  <c:v>190285</c:v>
                </c:pt>
                <c:pt idx="30">
                  <c:v>166884</c:v>
                </c:pt>
                <c:pt idx="31">
                  <c:v>168110</c:v>
                </c:pt>
                <c:pt idx="32">
                  <c:v>170861</c:v>
                </c:pt>
                <c:pt idx="33">
                  <c:v>149736</c:v>
                </c:pt>
                <c:pt idx="34">
                  <c:v>200858</c:v>
                </c:pt>
                <c:pt idx="35">
                  <c:v>257470</c:v>
                </c:pt>
                <c:pt idx="36">
                  <c:v>207998</c:v>
                </c:pt>
                <c:pt idx="37">
                  <c:v>143202</c:v>
                </c:pt>
                <c:pt idx="38">
                  <c:v>135960</c:v>
                </c:pt>
                <c:pt idx="39">
                  <c:v>193715</c:v>
                </c:pt>
                <c:pt idx="40">
                  <c:v>164530</c:v>
                </c:pt>
                <c:pt idx="41">
                  <c:v>152998</c:v>
                </c:pt>
                <c:pt idx="42">
                  <c:v>134740</c:v>
                </c:pt>
                <c:pt idx="43">
                  <c:v>143140</c:v>
                </c:pt>
                <c:pt idx="44">
                  <c:v>131359</c:v>
                </c:pt>
                <c:pt idx="45">
                  <c:v>149473</c:v>
                </c:pt>
                <c:pt idx="46">
                  <c:v>149415</c:v>
                </c:pt>
                <c:pt idx="47">
                  <c:v>124999</c:v>
                </c:pt>
                <c:pt idx="48">
                  <c:v>159366</c:v>
                </c:pt>
                <c:pt idx="49">
                  <c:v>141667</c:v>
                </c:pt>
                <c:pt idx="50">
                  <c:v>129827</c:v>
                </c:pt>
                <c:pt idx="51">
                  <c:v>194518</c:v>
                </c:pt>
                <c:pt idx="52">
                  <c:v>161399</c:v>
                </c:pt>
                <c:pt idx="53">
                  <c:v>139189</c:v>
                </c:pt>
                <c:pt idx="54">
                  <c:v>128764</c:v>
                </c:pt>
                <c:pt idx="55">
                  <c:v>136113</c:v>
                </c:pt>
                <c:pt idx="56">
                  <c:v>112751</c:v>
                </c:pt>
                <c:pt idx="57">
                  <c:v>135858</c:v>
                </c:pt>
                <c:pt idx="58">
                  <c:v>128501</c:v>
                </c:pt>
                <c:pt idx="59">
                  <c:v>138761</c:v>
                </c:pt>
              </c:numCache>
            </c:numRef>
          </c:val>
          <c:smooth val="0"/>
        </c:ser>
        <c:marker val="1"/>
        <c:axId val="32205513"/>
        <c:axId val="16018486"/>
      </c:lineChart>
      <c:dateAx>
        <c:axId val="3220551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48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6018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05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75"/>
          <c:y val="0.924"/>
          <c:w val="0.510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Tourists to Taiwan  form Various Countries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65"/>
          <c:w val="0.702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RUN!$L$1</c:f>
              <c:strCache>
                <c:ptCount val="1"/>
                <c:pt idx="0">
                  <c:v>27ZI01 Tourist to Taiwan Japan(PESN)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RUN!$L$3:$L$62</c:f>
              <c:numCache>
                <c:ptCount val="60"/>
                <c:pt idx="0">
                  <c:v>116731</c:v>
                </c:pt>
                <c:pt idx="1">
                  <c:v>100601</c:v>
                </c:pt>
                <c:pt idx="2">
                  <c:v>63911</c:v>
                </c:pt>
                <c:pt idx="3">
                  <c:v>97289</c:v>
                </c:pt>
                <c:pt idx="4">
                  <c:v>96275</c:v>
                </c:pt>
                <c:pt idx="5">
                  <c:v>79515</c:v>
                </c:pt>
                <c:pt idx="6">
                  <c:v>90172</c:v>
                </c:pt>
                <c:pt idx="7">
                  <c:v>84212</c:v>
                </c:pt>
                <c:pt idx="8">
                  <c:v>61458</c:v>
                </c:pt>
                <c:pt idx="9">
                  <c:v>57731</c:v>
                </c:pt>
                <c:pt idx="10">
                  <c:v>57500</c:v>
                </c:pt>
                <c:pt idx="11">
                  <c:v>55444</c:v>
                </c:pt>
                <c:pt idx="12">
                  <c:v>80112</c:v>
                </c:pt>
                <c:pt idx="13">
                  <c:v>74385</c:v>
                </c:pt>
                <c:pt idx="14">
                  <c:v>68640</c:v>
                </c:pt>
                <c:pt idx="15">
                  <c:v>71399</c:v>
                </c:pt>
                <c:pt idx="16">
                  <c:v>73477</c:v>
                </c:pt>
                <c:pt idx="17">
                  <c:v>60672</c:v>
                </c:pt>
                <c:pt idx="18">
                  <c:v>58608</c:v>
                </c:pt>
                <c:pt idx="19">
                  <c:v>57450</c:v>
                </c:pt>
                <c:pt idx="20">
                  <c:v>46249</c:v>
                </c:pt>
                <c:pt idx="21">
                  <c:v>50558</c:v>
                </c:pt>
                <c:pt idx="22">
                  <c:v>55305</c:v>
                </c:pt>
                <c:pt idx="23">
                  <c:v>48300</c:v>
                </c:pt>
                <c:pt idx="24">
                  <c:v>76518</c:v>
                </c:pt>
                <c:pt idx="25">
                  <c:v>46438</c:v>
                </c:pt>
                <c:pt idx="26">
                  <c:v>56587</c:v>
                </c:pt>
                <c:pt idx="27">
                  <c:v>59688</c:v>
                </c:pt>
                <c:pt idx="28">
                  <c:v>54025</c:v>
                </c:pt>
                <c:pt idx="29">
                  <c:v>58647</c:v>
                </c:pt>
                <c:pt idx="30">
                  <c:v>70013</c:v>
                </c:pt>
                <c:pt idx="31">
                  <c:v>51866</c:v>
                </c:pt>
                <c:pt idx="32">
                  <c:v>44630</c:v>
                </c:pt>
                <c:pt idx="33">
                  <c:v>35485</c:v>
                </c:pt>
                <c:pt idx="34">
                  <c:v>48275</c:v>
                </c:pt>
                <c:pt idx="35">
                  <c:v>52313</c:v>
                </c:pt>
                <c:pt idx="36">
                  <c:v>73682</c:v>
                </c:pt>
                <c:pt idx="37">
                  <c:v>69950</c:v>
                </c:pt>
                <c:pt idx="38">
                  <c:v>44090</c:v>
                </c:pt>
                <c:pt idx="39">
                  <c:v>60365</c:v>
                </c:pt>
                <c:pt idx="40">
                  <c:v>63719</c:v>
                </c:pt>
                <c:pt idx="41">
                  <c:v>60460</c:v>
                </c:pt>
                <c:pt idx="42">
                  <c:v>55881</c:v>
                </c:pt>
                <c:pt idx="43">
                  <c:v>51107</c:v>
                </c:pt>
                <c:pt idx="44">
                  <c:v>45026</c:v>
                </c:pt>
                <c:pt idx="45">
                  <c:v>49459</c:v>
                </c:pt>
                <c:pt idx="46">
                  <c:v>52343</c:v>
                </c:pt>
                <c:pt idx="47">
                  <c:v>47266</c:v>
                </c:pt>
                <c:pt idx="48">
                  <c:v>68160</c:v>
                </c:pt>
                <c:pt idx="49">
                  <c:v>59043</c:v>
                </c:pt>
                <c:pt idx="50">
                  <c:v>61677</c:v>
                </c:pt>
                <c:pt idx="51">
                  <c:v>25469</c:v>
                </c:pt>
                <c:pt idx="52">
                  <c:v>71016</c:v>
                </c:pt>
                <c:pt idx="53">
                  <c:v>63401</c:v>
                </c:pt>
                <c:pt idx="54">
                  <c:v>66019</c:v>
                </c:pt>
                <c:pt idx="55">
                  <c:v>62198</c:v>
                </c:pt>
                <c:pt idx="56">
                  <c:v>44956</c:v>
                </c:pt>
                <c:pt idx="57">
                  <c:v>55587</c:v>
                </c:pt>
                <c:pt idx="58">
                  <c:v>55917</c:v>
                </c:pt>
                <c:pt idx="59">
                  <c:v>53832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RUN!$M$1</c:f>
              <c:strCache>
                <c:ptCount val="1"/>
                <c:pt idx="0">
                  <c:v>27ZI02 Tourist to Taiwan Hongkong Macao(PESN)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RUN!$M$3:$M$62</c:f>
              <c:numCache>
                <c:ptCount val="60"/>
                <c:pt idx="0">
                  <c:v>57864</c:v>
                </c:pt>
                <c:pt idx="1">
                  <c:v>33046</c:v>
                </c:pt>
                <c:pt idx="2">
                  <c:v>44755</c:v>
                </c:pt>
                <c:pt idx="3">
                  <c:v>71925</c:v>
                </c:pt>
                <c:pt idx="4">
                  <c:v>43150</c:v>
                </c:pt>
                <c:pt idx="5">
                  <c:v>40801</c:v>
                </c:pt>
                <c:pt idx="6">
                  <c:v>33825</c:v>
                </c:pt>
                <c:pt idx="7">
                  <c:v>56468</c:v>
                </c:pt>
                <c:pt idx="8">
                  <c:v>50764</c:v>
                </c:pt>
                <c:pt idx="9">
                  <c:v>53501</c:v>
                </c:pt>
                <c:pt idx="10">
                  <c:v>37388</c:v>
                </c:pt>
                <c:pt idx="11">
                  <c:v>62408</c:v>
                </c:pt>
                <c:pt idx="12">
                  <c:v>37678</c:v>
                </c:pt>
                <c:pt idx="13">
                  <c:v>39948</c:v>
                </c:pt>
                <c:pt idx="14">
                  <c:v>25901</c:v>
                </c:pt>
                <c:pt idx="15">
                  <c:v>59204</c:v>
                </c:pt>
                <c:pt idx="16">
                  <c:v>37958</c:v>
                </c:pt>
                <c:pt idx="17">
                  <c:v>39123</c:v>
                </c:pt>
                <c:pt idx="18">
                  <c:v>37022</c:v>
                </c:pt>
                <c:pt idx="19">
                  <c:v>61202</c:v>
                </c:pt>
                <c:pt idx="20">
                  <c:v>54858</c:v>
                </c:pt>
                <c:pt idx="21">
                  <c:v>58723</c:v>
                </c:pt>
                <c:pt idx="22">
                  <c:v>49224</c:v>
                </c:pt>
                <c:pt idx="23">
                  <c:v>54426</c:v>
                </c:pt>
                <c:pt idx="24">
                  <c:v>43131</c:v>
                </c:pt>
                <c:pt idx="25">
                  <c:v>40403</c:v>
                </c:pt>
                <c:pt idx="26">
                  <c:v>24808</c:v>
                </c:pt>
                <c:pt idx="27">
                  <c:v>56913</c:v>
                </c:pt>
                <c:pt idx="28">
                  <c:v>34985</c:v>
                </c:pt>
                <c:pt idx="29">
                  <c:v>39387</c:v>
                </c:pt>
                <c:pt idx="30">
                  <c:v>28902</c:v>
                </c:pt>
                <c:pt idx="31">
                  <c:v>56475</c:v>
                </c:pt>
                <c:pt idx="32">
                  <c:v>51308</c:v>
                </c:pt>
                <c:pt idx="33">
                  <c:v>46454</c:v>
                </c:pt>
                <c:pt idx="34">
                  <c:v>48681</c:v>
                </c:pt>
                <c:pt idx="35">
                  <c:v>71735</c:v>
                </c:pt>
                <c:pt idx="36">
                  <c:v>41861</c:v>
                </c:pt>
                <c:pt idx="37">
                  <c:v>27410</c:v>
                </c:pt>
                <c:pt idx="38">
                  <c:v>34363</c:v>
                </c:pt>
                <c:pt idx="39">
                  <c:v>62497</c:v>
                </c:pt>
                <c:pt idx="40">
                  <c:v>29709</c:v>
                </c:pt>
                <c:pt idx="41">
                  <c:v>28978</c:v>
                </c:pt>
                <c:pt idx="42">
                  <c:v>29332</c:v>
                </c:pt>
                <c:pt idx="43">
                  <c:v>46644</c:v>
                </c:pt>
                <c:pt idx="44">
                  <c:v>41063</c:v>
                </c:pt>
                <c:pt idx="45">
                  <c:v>48637</c:v>
                </c:pt>
                <c:pt idx="46">
                  <c:v>39938</c:v>
                </c:pt>
                <c:pt idx="47">
                  <c:v>28063</c:v>
                </c:pt>
                <c:pt idx="48">
                  <c:v>39147</c:v>
                </c:pt>
                <c:pt idx="49">
                  <c:v>30958</c:v>
                </c:pt>
                <c:pt idx="50">
                  <c:v>17600</c:v>
                </c:pt>
                <c:pt idx="51">
                  <c:v>38567</c:v>
                </c:pt>
                <c:pt idx="52">
                  <c:v>23884</c:v>
                </c:pt>
                <c:pt idx="53">
                  <c:v>22181</c:v>
                </c:pt>
                <c:pt idx="54">
                  <c:v>22399</c:v>
                </c:pt>
                <c:pt idx="55">
                  <c:v>34403</c:v>
                </c:pt>
                <c:pt idx="56">
                  <c:v>29580</c:v>
                </c:pt>
                <c:pt idx="57">
                  <c:v>34965</c:v>
                </c:pt>
                <c:pt idx="58">
                  <c:v>25649</c:v>
                </c:pt>
                <c:pt idx="59">
                  <c:v>35339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RUN!$N$1</c:f>
              <c:strCache>
                <c:ptCount val="1"/>
                <c:pt idx="0">
                  <c:v>27ZI03 Tourist to Taiwan Korea(PESN)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RUN!$N$3:$N$62</c:f>
              <c:numCache>
                <c:ptCount val="60"/>
                <c:pt idx="0">
                  <c:v>12733</c:v>
                </c:pt>
                <c:pt idx="1">
                  <c:v>14535</c:v>
                </c:pt>
                <c:pt idx="2">
                  <c:v>17516</c:v>
                </c:pt>
                <c:pt idx="3">
                  <c:v>12745</c:v>
                </c:pt>
                <c:pt idx="4">
                  <c:v>11288</c:v>
                </c:pt>
                <c:pt idx="5">
                  <c:v>9479</c:v>
                </c:pt>
                <c:pt idx="6">
                  <c:v>9331</c:v>
                </c:pt>
                <c:pt idx="7">
                  <c:v>12446</c:v>
                </c:pt>
                <c:pt idx="8">
                  <c:v>9307</c:v>
                </c:pt>
                <c:pt idx="9">
                  <c:v>10960</c:v>
                </c:pt>
                <c:pt idx="10">
                  <c:v>11514</c:v>
                </c:pt>
                <c:pt idx="11">
                  <c:v>9482</c:v>
                </c:pt>
                <c:pt idx="12">
                  <c:v>9687</c:v>
                </c:pt>
                <c:pt idx="13">
                  <c:v>14118</c:v>
                </c:pt>
                <c:pt idx="14">
                  <c:v>13436</c:v>
                </c:pt>
                <c:pt idx="15">
                  <c:v>9065</c:v>
                </c:pt>
                <c:pt idx="16">
                  <c:v>9619</c:v>
                </c:pt>
                <c:pt idx="17">
                  <c:v>7242</c:v>
                </c:pt>
                <c:pt idx="18">
                  <c:v>8307</c:v>
                </c:pt>
                <c:pt idx="19">
                  <c:v>8873</c:v>
                </c:pt>
                <c:pt idx="20">
                  <c:v>7115</c:v>
                </c:pt>
                <c:pt idx="21">
                  <c:v>6628</c:v>
                </c:pt>
                <c:pt idx="22">
                  <c:v>9756</c:v>
                </c:pt>
                <c:pt idx="23">
                  <c:v>6346</c:v>
                </c:pt>
                <c:pt idx="24">
                  <c:v>7923</c:v>
                </c:pt>
                <c:pt idx="25">
                  <c:v>9247</c:v>
                </c:pt>
                <c:pt idx="26">
                  <c:v>9120</c:v>
                </c:pt>
                <c:pt idx="27">
                  <c:v>6914</c:v>
                </c:pt>
                <c:pt idx="28">
                  <c:v>3927</c:v>
                </c:pt>
                <c:pt idx="29">
                  <c:v>2973</c:v>
                </c:pt>
                <c:pt idx="30">
                  <c:v>3459</c:v>
                </c:pt>
                <c:pt idx="31">
                  <c:v>5090</c:v>
                </c:pt>
                <c:pt idx="32">
                  <c:v>4898</c:v>
                </c:pt>
                <c:pt idx="33">
                  <c:v>4361</c:v>
                </c:pt>
                <c:pt idx="34">
                  <c:v>6470</c:v>
                </c:pt>
                <c:pt idx="35">
                  <c:v>5342</c:v>
                </c:pt>
                <c:pt idx="36">
                  <c:v>5589</c:v>
                </c:pt>
                <c:pt idx="37">
                  <c:v>7421</c:v>
                </c:pt>
                <c:pt idx="38">
                  <c:v>8350</c:v>
                </c:pt>
                <c:pt idx="39">
                  <c:v>4880</c:v>
                </c:pt>
                <c:pt idx="40">
                  <c:v>5917</c:v>
                </c:pt>
                <c:pt idx="41">
                  <c:v>8019</c:v>
                </c:pt>
                <c:pt idx="42">
                  <c:v>7312</c:v>
                </c:pt>
                <c:pt idx="43">
                  <c:v>10943</c:v>
                </c:pt>
                <c:pt idx="44">
                  <c:v>7442</c:v>
                </c:pt>
                <c:pt idx="45">
                  <c:v>10425</c:v>
                </c:pt>
                <c:pt idx="46">
                  <c:v>12345</c:v>
                </c:pt>
                <c:pt idx="47">
                  <c:v>10279</c:v>
                </c:pt>
                <c:pt idx="48">
                  <c:v>10789</c:v>
                </c:pt>
                <c:pt idx="49">
                  <c:v>16897</c:v>
                </c:pt>
                <c:pt idx="50">
                  <c:v>18968</c:v>
                </c:pt>
                <c:pt idx="51">
                  <c:v>12026</c:v>
                </c:pt>
                <c:pt idx="52">
                  <c:v>10711</c:v>
                </c:pt>
                <c:pt idx="53">
                  <c:v>5801</c:v>
                </c:pt>
                <c:pt idx="54">
                  <c:v>8337</c:v>
                </c:pt>
                <c:pt idx="55">
                  <c:v>7908</c:v>
                </c:pt>
                <c:pt idx="56">
                  <c:v>6014</c:v>
                </c:pt>
                <c:pt idx="57">
                  <c:v>5963</c:v>
                </c:pt>
                <c:pt idx="58">
                  <c:v>7773</c:v>
                </c:pt>
                <c:pt idx="59">
                  <c:v>7046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RUN!$O$1</c:f>
              <c:strCache>
                <c:ptCount val="1"/>
                <c:pt idx="0">
                  <c:v>27ZI04 Tourist to Taiwan Mainland China(PESN)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RUN!$O$3:$O$62</c:f>
              <c:numCache>
                <c:ptCount val="60"/>
                <c:pt idx="0">
                  <c:v>202099</c:v>
                </c:pt>
                <c:pt idx="1">
                  <c:v>119317</c:v>
                </c:pt>
                <c:pt idx="2">
                  <c:v>96852</c:v>
                </c:pt>
                <c:pt idx="3">
                  <c:v>132331</c:v>
                </c:pt>
                <c:pt idx="4">
                  <c:v>158150</c:v>
                </c:pt>
                <c:pt idx="5">
                  <c:v>115625</c:v>
                </c:pt>
                <c:pt idx="6">
                  <c:v>73622</c:v>
                </c:pt>
                <c:pt idx="7">
                  <c:v>95529</c:v>
                </c:pt>
                <c:pt idx="8">
                  <c:v>90483</c:v>
                </c:pt>
                <c:pt idx="9">
                  <c:v>76397</c:v>
                </c:pt>
                <c:pt idx="10">
                  <c:v>113292</c:v>
                </c:pt>
                <c:pt idx="11">
                  <c:v>158742</c:v>
                </c:pt>
                <c:pt idx="12">
                  <c:v>122200</c:v>
                </c:pt>
                <c:pt idx="13">
                  <c:v>85178</c:v>
                </c:pt>
                <c:pt idx="14">
                  <c:v>69384</c:v>
                </c:pt>
                <c:pt idx="15">
                  <c:v>86076</c:v>
                </c:pt>
                <c:pt idx="16">
                  <c:v>130748</c:v>
                </c:pt>
                <c:pt idx="17">
                  <c:v>114312</c:v>
                </c:pt>
                <c:pt idx="18">
                  <c:v>70916</c:v>
                </c:pt>
                <c:pt idx="19">
                  <c:v>82194</c:v>
                </c:pt>
                <c:pt idx="20">
                  <c:v>92991</c:v>
                </c:pt>
                <c:pt idx="21">
                  <c:v>103667</c:v>
                </c:pt>
                <c:pt idx="22">
                  <c:v>143153</c:v>
                </c:pt>
                <c:pt idx="23">
                  <c:v>149261</c:v>
                </c:pt>
                <c:pt idx="24">
                  <c:v>115379</c:v>
                </c:pt>
                <c:pt idx="25">
                  <c:v>80041</c:v>
                </c:pt>
                <c:pt idx="26">
                  <c:v>59348</c:v>
                </c:pt>
                <c:pt idx="27">
                  <c:v>57573</c:v>
                </c:pt>
                <c:pt idx="28">
                  <c:v>74296</c:v>
                </c:pt>
                <c:pt idx="29">
                  <c:v>42840</c:v>
                </c:pt>
                <c:pt idx="30">
                  <c:v>31620</c:v>
                </c:pt>
                <c:pt idx="31">
                  <c:v>43614</c:v>
                </c:pt>
                <c:pt idx="32">
                  <c:v>37890</c:v>
                </c:pt>
                <c:pt idx="33">
                  <c:v>26135</c:v>
                </c:pt>
                <c:pt idx="34">
                  <c:v>64458</c:v>
                </c:pt>
                <c:pt idx="35">
                  <c:v>79272</c:v>
                </c:pt>
                <c:pt idx="36">
                  <c:v>45739</c:v>
                </c:pt>
                <c:pt idx="37">
                  <c:v>16249</c:v>
                </c:pt>
                <c:pt idx="38">
                  <c:v>19420</c:v>
                </c:pt>
                <c:pt idx="39">
                  <c:v>11782</c:v>
                </c:pt>
                <c:pt idx="40">
                  <c:v>12728</c:v>
                </c:pt>
                <c:pt idx="41">
                  <c:v>11797</c:v>
                </c:pt>
                <c:pt idx="42">
                  <c:v>10176</c:v>
                </c:pt>
                <c:pt idx="43">
                  <c:v>8354</c:v>
                </c:pt>
                <c:pt idx="44">
                  <c:v>8953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RUN!$P$1</c:f>
              <c:strCache>
                <c:ptCount val="1"/>
                <c:pt idx="0">
                  <c:v>27ZI05 Tourist to Taiwan U.S.A.(PESN)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RUN!$P$3:$P$62</c:f>
              <c:numCache>
                <c:ptCount val="60"/>
                <c:pt idx="0">
                  <c:v>8666</c:v>
                </c:pt>
                <c:pt idx="1">
                  <c:v>6408</c:v>
                </c:pt>
                <c:pt idx="2">
                  <c:v>7365</c:v>
                </c:pt>
                <c:pt idx="3">
                  <c:v>11558</c:v>
                </c:pt>
                <c:pt idx="4">
                  <c:v>9582</c:v>
                </c:pt>
                <c:pt idx="5">
                  <c:v>11543</c:v>
                </c:pt>
                <c:pt idx="6">
                  <c:v>6261</c:v>
                </c:pt>
                <c:pt idx="7">
                  <c:v>6424</c:v>
                </c:pt>
                <c:pt idx="8">
                  <c:v>8445</c:v>
                </c:pt>
                <c:pt idx="9">
                  <c:v>8469</c:v>
                </c:pt>
                <c:pt idx="10">
                  <c:v>7235</c:v>
                </c:pt>
                <c:pt idx="11">
                  <c:v>9165</c:v>
                </c:pt>
                <c:pt idx="12">
                  <c:v>8875</c:v>
                </c:pt>
                <c:pt idx="13">
                  <c:v>7029</c:v>
                </c:pt>
                <c:pt idx="14">
                  <c:v>7087</c:v>
                </c:pt>
                <c:pt idx="15">
                  <c:v>11808</c:v>
                </c:pt>
                <c:pt idx="16">
                  <c:v>9607</c:v>
                </c:pt>
                <c:pt idx="17">
                  <c:v>10383</c:v>
                </c:pt>
                <c:pt idx="18">
                  <c:v>7306</c:v>
                </c:pt>
                <c:pt idx="19">
                  <c:v>7252</c:v>
                </c:pt>
                <c:pt idx="20">
                  <c:v>9595</c:v>
                </c:pt>
                <c:pt idx="21">
                  <c:v>10292</c:v>
                </c:pt>
                <c:pt idx="22">
                  <c:v>8781</c:v>
                </c:pt>
                <c:pt idx="23">
                  <c:v>10739</c:v>
                </c:pt>
                <c:pt idx="24">
                  <c:v>10763</c:v>
                </c:pt>
                <c:pt idx="25">
                  <c:v>7398</c:v>
                </c:pt>
                <c:pt idx="26">
                  <c:v>7169</c:v>
                </c:pt>
                <c:pt idx="27">
                  <c:v>12571</c:v>
                </c:pt>
                <c:pt idx="28">
                  <c:v>9598</c:v>
                </c:pt>
                <c:pt idx="29">
                  <c:v>10372</c:v>
                </c:pt>
                <c:pt idx="30">
                  <c:v>5784</c:v>
                </c:pt>
                <c:pt idx="31">
                  <c:v>8051</c:v>
                </c:pt>
                <c:pt idx="32">
                  <c:v>9631</c:v>
                </c:pt>
                <c:pt idx="33">
                  <c:v>9152</c:v>
                </c:pt>
                <c:pt idx="34">
                  <c:v>8049</c:v>
                </c:pt>
                <c:pt idx="35">
                  <c:v>10093</c:v>
                </c:pt>
                <c:pt idx="36">
                  <c:v>7974</c:v>
                </c:pt>
                <c:pt idx="37">
                  <c:v>5039</c:v>
                </c:pt>
                <c:pt idx="38">
                  <c:v>7243</c:v>
                </c:pt>
                <c:pt idx="39">
                  <c:v>11191</c:v>
                </c:pt>
                <c:pt idx="40">
                  <c:v>9235</c:v>
                </c:pt>
                <c:pt idx="41">
                  <c:v>10549</c:v>
                </c:pt>
                <c:pt idx="42">
                  <c:v>5599</c:v>
                </c:pt>
                <c:pt idx="43">
                  <c:v>7060</c:v>
                </c:pt>
                <c:pt idx="44">
                  <c:v>8896</c:v>
                </c:pt>
                <c:pt idx="45">
                  <c:v>8589</c:v>
                </c:pt>
                <c:pt idx="46">
                  <c:v>7316</c:v>
                </c:pt>
                <c:pt idx="47">
                  <c:v>7110</c:v>
                </c:pt>
                <c:pt idx="48">
                  <c:v>9881</c:v>
                </c:pt>
                <c:pt idx="49">
                  <c:v>6265</c:v>
                </c:pt>
                <c:pt idx="50">
                  <c:v>6163</c:v>
                </c:pt>
                <c:pt idx="51">
                  <c:v>12258</c:v>
                </c:pt>
                <c:pt idx="52">
                  <c:v>8814</c:v>
                </c:pt>
                <c:pt idx="53">
                  <c:v>9663</c:v>
                </c:pt>
                <c:pt idx="54">
                  <c:v>5477</c:v>
                </c:pt>
                <c:pt idx="55">
                  <c:v>6482</c:v>
                </c:pt>
                <c:pt idx="56">
                  <c:v>8530</c:v>
                </c:pt>
                <c:pt idx="57">
                  <c:v>8504</c:v>
                </c:pt>
                <c:pt idx="58">
                  <c:v>6809</c:v>
                </c:pt>
                <c:pt idx="59">
                  <c:v>6963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RUN!$Q$1</c:f>
              <c:strCache>
                <c:ptCount val="1"/>
                <c:pt idx="0">
                  <c:v>27ZI06 Tourist to Taiwan Singapore(PESN)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RUN!$Q$3:$Q$62</c:f>
              <c:numCache>
                <c:ptCount val="60"/>
                <c:pt idx="0">
                  <c:v>21350</c:v>
                </c:pt>
                <c:pt idx="1">
                  <c:v>11751</c:v>
                </c:pt>
                <c:pt idx="2">
                  <c:v>9648</c:v>
                </c:pt>
                <c:pt idx="3">
                  <c:v>49622</c:v>
                </c:pt>
                <c:pt idx="4">
                  <c:v>29096</c:v>
                </c:pt>
                <c:pt idx="5">
                  <c:v>17371</c:v>
                </c:pt>
                <c:pt idx="6">
                  <c:v>12741</c:v>
                </c:pt>
                <c:pt idx="7">
                  <c:v>9900</c:v>
                </c:pt>
                <c:pt idx="8">
                  <c:v>11751</c:v>
                </c:pt>
                <c:pt idx="9">
                  <c:v>18700</c:v>
                </c:pt>
                <c:pt idx="10">
                  <c:v>15211</c:v>
                </c:pt>
                <c:pt idx="11">
                  <c:v>15880</c:v>
                </c:pt>
                <c:pt idx="12">
                  <c:v>16315</c:v>
                </c:pt>
                <c:pt idx="13">
                  <c:v>9293</c:v>
                </c:pt>
                <c:pt idx="14">
                  <c:v>8233</c:v>
                </c:pt>
                <c:pt idx="15">
                  <c:v>35141</c:v>
                </c:pt>
                <c:pt idx="16">
                  <c:v>21080</c:v>
                </c:pt>
                <c:pt idx="17">
                  <c:v>12650</c:v>
                </c:pt>
                <c:pt idx="18">
                  <c:v>8498</c:v>
                </c:pt>
                <c:pt idx="19">
                  <c:v>6975</c:v>
                </c:pt>
                <c:pt idx="20">
                  <c:v>8015</c:v>
                </c:pt>
                <c:pt idx="21">
                  <c:v>14976</c:v>
                </c:pt>
                <c:pt idx="22">
                  <c:v>12761</c:v>
                </c:pt>
                <c:pt idx="23">
                  <c:v>11615</c:v>
                </c:pt>
                <c:pt idx="24">
                  <c:v>12510</c:v>
                </c:pt>
                <c:pt idx="25">
                  <c:v>6757</c:v>
                </c:pt>
                <c:pt idx="26">
                  <c:v>6068</c:v>
                </c:pt>
                <c:pt idx="27">
                  <c:v>28839</c:v>
                </c:pt>
                <c:pt idx="28">
                  <c:v>16470</c:v>
                </c:pt>
                <c:pt idx="29">
                  <c:v>8797</c:v>
                </c:pt>
                <c:pt idx="30">
                  <c:v>6536</c:v>
                </c:pt>
                <c:pt idx="31">
                  <c:v>5421</c:v>
                </c:pt>
                <c:pt idx="32">
                  <c:v>5530</c:v>
                </c:pt>
                <c:pt idx="33">
                  <c:v>10576</c:v>
                </c:pt>
                <c:pt idx="34">
                  <c:v>8816</c:v>
                </c:pt>
                <c:pt idx="35">
                  <c:v>10351</c:v>
                </c:pt>
                <c:pt idx="36">
                  <c:v>10757</c:v>
                </c:pt>
                <c:pt idx="37">
                  <c:v>5025</c:v>
                </c:pt>
                <c:pt idx="38">
                  <c:v>4870</c:v>
                </c:pt>
                <c:pt idx="39">
                  <c:v>25517</c:v>
                </c:pt>
                <c:pt idx="40">
                  <c:v>16772</c:v>
                </c:pt>
                <c:pt idx="41">
                  <c:v>9156</c:v>
                </c:pt>
                <c:pt idx="42">
                  <c:v>7556</c:v>
                </c:pt>
                <c:pt idx="43">
                  <c:v>5004</c:v>
                </c:pt>
                <c:pt idx="44">
                  <c:v>5709</c:v>
                </c:pt>
                <c:pt idx="45">
                  <c:v>11208</c:v>
                </c:pt>
                <c:pt idx="46">
                  <c:v>12037</c:v>
                </c:pt>
                <c:pt idx="47">
                  <c:v>7885</c:v>
                </c:pt>
                <c:pt idx="48">
                  <c:v>9443</c:v>
                </c:pt>
                <c:pt idx="49">
                  <c:v>6134</c:v>
                </c:pt>
                <c:pt idx="50">
                  <c:v>4865</c:v>
                </c:pt>
                <c:pt idx="51">
                  <c:v>26010</c:v>
                </c:pt>
                <c:pt idx="52">
                  <c:v>17183</c:v>
                </c:pt>
                <c:pt idx="53">
                  <c:v>8228</c:v>
                </c:pt>
                <c:pt idx="54">
                  <c:v>6777</c:v>
                </c:pt>
                <c:pt idx="55">
                  <c:v>5720</c:v>
                </c:pt>
                <c:pt idx="56">
                  <c:v>5633</c:v>
                </c:pt>
                <c:pt idx="57">
                  <c:v>10505</c:v>
                </c:pt>
                <c:pt idx="58">
                  <c:v>9867</c:v>
                </c:pt>
                <c:pt idx="59">
                  <c:v>9168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RUN!$R$1</c:f>
              <c:strCache>
                <c:ptCount val="1"/>
                <c:pt idx="0">
                  <c:v>27ZI07 Tourist to Taiwan Malaysia(PESN)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RUN!$R$3:$R$62</c:f>
              <c:numCache>
                <c:ptCount val="60"/>
                <c:pt idx="0">
                  <c:v>27957</c:v>
                </c:pt>
                <c:pt idx="1">
                  <c:v>15788</c:v>
                </c:pt>
                <c:pt idx="2">
                  <c:v>15043</c:v>
                </c:pt>
                <c:pt idx="3">
                  <c:v>36791</c:v>
                </c:pt>
                <c:pt idx="4">
                  <c:v>31095</c:v>
                </c:pt>
                <c:pt idx="5">
                  <c:v>19873</c:v>
                </c:pt>
                <c:pt idx="6">
                  <c:v>13139</c:v>
                </c:pt>
                <c:pt idx="7">
                  <c:v>16430</c:v>
                </c:pt>
                <c:pt idx="8">
                  <c:v>10214</c:v>
                </c:pt>
                <c:pt idx="9">
                  <c:v>15448</c:v>
                </c:pt>
                <c:pt idx="10">
                  <c:v>18335</c:v>
                </c:pt>
                <c:pt idx="11">
                  <c:v>19628</c:v>
                </c:pt>
                <c:pt idx="12">
                  <c:v>23506</c:v>
                </c:pt>
                <c:pt idx="13">
                  <c:v>14833</c:v>
                </c:pt>
                <c:pt idx="14">
                  <c:v>11076</c:v>
                </c:pt>
                <c:pt idx="15">
                  <c:v>34275</c:v>
                </c:pt>
                <c:pt idx="16">
                  <c:v>27708</c:v>
                </c:pt>
                <c:pt idx="17">
                  <c:v>19413</c:v>
                </c:pt>
                <c:pt idx="18">
                  <c:v>17847</c:v>
                </c:pt>
                <c:pt idx="19">
                  <c:v>9905</c:v>
                </c:pt>
                <c:pt idx="20">
                  <c:v>8852</c:v>
                </c:pt>
                <c:pt idx="21">
                  <c:v>17956</c:v>
                </c:pt>
                <c:pt idx="22">
                  <c:v>16615</c:v>
                </c:pt>
                <c:pt idx="23">
                  <c:v>18132</c:v>
                </c:pt>
                <c:pt idx="24">
                  <c:v>19764</c:v>
                </c:pt>
                <c:pt idx="25">
                  <c:v>11636</c:v>
                </c:pt>
                <c:pt idx="26">
                  <c:v>7827</c:v>
                </c:pt>
                <c:pt idx="27">
                  <c:v>23938</c:v>
                </c:pt>
                <c:pt idx="28">
                  <c:v>16233</c:v>
                </c:pt>
                <c:pt idx="29">
                  <c:v>10274</c:v>
                </c:pt>
                <c:pt idx="30">
                  <c:v>9237</c:v>
                </c:pt>
                <c:pt idx="31">
                  <c:v>5347</c:v>
                </c:pt>
                <c:pt idx="32">
                  <c:v>4660</c:v>
                </c:pt>
                <c:pt idx="33">
                  <c:v>5266</c:v>
                </c:pt>
                <c:pt idx="34">
                  <c:v>5539</c:v>
                </c:pt>
                <c:pt idx="35">
                  <c:v>8338</c:v>
                </c:pt>
                <c:pt idx="36">
                  <c:v>8624</c:v>
                </c:pt>
                <c:pt idx="37">
                  <c:v>3736</c:v>
                </c:pt>
                <c:pt idx="38">
                  <c:v>6222</c:v>
                </c:pt>
                <c:pt idx="39">
                  <c:v>17433</c:v>
                </c:pt>
                <c:pt idx="40">
                  <c:v>12818</c:v>
                </c:pt>
                <c:pt idx="41">
                  <c:v>9977</c:v>
                </c:pt>
                <c:pt idx="42">
                  <c:v>8732</c:v>
                </c:pt>
                <c:pt idx="43">
                  <c:v>3866</c:v>
                </c:pt>
                <c:pt idx="44">
                  <c:v>3396</c:v>
                </c:pt>
                <c:pt idx="45">
                  <c:v>5524</c:v>
                </c:pt>
                <c:pt idx="46">
                  <c:v>9944</c:v>
                </c:pt>
                <c:pt idx="47">
                  <c:v>8029</c:v>
                </c:pt>
                <c:pt idx="48">
                  <c:v>6377</c:v>
                </c:pt>
                <c:pt idx="49">
                  <c:v>5673</c:v>
                </c:pt>
                <c:pt idx="50">
                  <c:v>3769</c:v>
                </c:pt>
                <c:pt idx="51">
                  <c:v>15255</c:v>
                </c:pt>
                <c:pt idx="52">
                  <c:v>11103</c:v>
                </c:pt>
                <c:pt idx="53">
                  <c:v>9242</c:v>
                </c:pt>
                <c:pt idx="54">
                  <c:v>5237</c:v>
                </c:pt>
                <c:pt idx="55">
                  <c:v>3744</c:v>
                </c:pt>
                <c:pt idx="56">
                  <c:v>2714</c:v>
                </c:pt>
                <c:pt idx="57">
                  <c:v>5685</c:v>
                </c:pt>
                <c:pt idx="58">
                  <c:v>8256</c:v>
                </c:pt>
                <c:pt idx="59">
                  <c:v>7690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RUN!$S$1</c:f>
              <c:strCache>
                <c:ptCount val="1"/>
                <c:pt idx="0">
                  <c:v>27ZI08 Tourist to Taiwan Europe(PESN)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RUN!$S$3:$S$62</c:f>
              <c:numCache>
                <c:ptCount val="60"/>
                <c:pt idx="0">
                  <c:v>6030</c:v>
                </c:pt>
                <c:pt idx="1">
                  <c:v>3929</c:v>
                </c:pt>
                <c:pt idx="2">
                  <c:v>4277</c:v>
                </c:pt>
                <c:pt idx="3">
                  <c:v>5386</c:v>
                </c:pt>
                <c:pt idx="4">
                  <c:v>4964</c:v>
                </c:pt>
                <c:pt idx="5">
                  <c:v>5486</c:v>
                </c:pt>
                <c:pt idx="6">
                  <c:v>3641</c:v>
                </c:pt>
                <c:pt idx="7">
                  <c:v>4748</c:v>
                </c:pt>
                <c:pt idx="8">
                  <c:v>5127</c:v>
                </c:pt>
                <c:pt idx="9">
                  <c:v>3331</c:v>
                </c:pt>
                <c:pt idx="10">
                  <c:v>3910</c:v>
                </c:pt>
                <c:pt idx="11">
                  <c:v>5163</c:v>
                </c:pt>
                <c:pt idx="12">
                  <c:v>4383</c:v>
                </c:pt>
                <c:pt idx="13">
                  <c:v>4850</c:v>
                </c:pt>
                <c:pt idx="14">
                  <c:v>3550</c:v>
                </c:pt>
                <c:pt idx="15">
                  <c:v>4806</c:v>
                </c:pt>
                <c:pt idx="16">
                  <c:v>4240</c:v>
                </c:pt>
                <c:pt idx="17">
                  <c:v>5556</c:v>
                </c:pt>
                <c:pt idx="18">
                  <c:v>4014</c:v>
                </c:pt>
                <c:pt idx="19">
                  <c:v>4664</c:v>
                </c:pt>
                <c:pt idx="20">
                  <c:v>4316</c:v>
                </c:pt>
                <c:pt idx="21">
                  <c:v>3392</c:v>
                </c:pt>
                <c:pt idx="22">
                  <c:v>3346</c:v>
                </c:pt>
                <c:pt idx="23">
                  <c:v>5934</c:v>
                </c:pt>
                <c:pt idx="24">
                  <c:v>6281</c:v>
                </c:pt>
                <c:pt idx="25">
                  <c:v>4122</c:v>
                </c:pt>
                <c:pt idx="26">
                  <c:v>3016</c:v>
                </c:pt>
                <c:pt idx="27">
                  <c:v>4807</c:v>
                </c:pt>
                <c:pt idx="28">
                  <c:v>4490</c:v>
                </c:pt>
                <c:pt idx="29">
                  <c:v>6263</c:v>
                </c:pt>
                <c:pt idx="30">
                  <c:v>2811</c:v>
                </c:pt>
                <c:pt idx="31">
                  <c:v>4144</c:v>
                </c:pt>
                <c:pt idx="32">
                  <c:v>4632</c:v>
                </c:pt>
                <c:pt idx="33">
                  <c:v>5332</c:v>
                </c:pt>
                <c:pt idx="34">
                  <c:v>3475</c:v>
                </c:pt>
                <c:pt idx="35">
                  <c:v>8345</c:v>
                </c:pt>
                <c:pt idx="36">
                  <c:v>5494</c:v>
                </c:pt>
                <c:pt idx="37">
                  <c:v>2920</c:v>
                </c:pt>
                <c:pt idx="38">
                  <c:v>3524</c:v>
                </c:pt>
                <c:pt idx="39">
                  <c:v>4611</c:v>
                </c:pt>
                <c:pt idx="40">
                  <c:v>5597</c:v>
                </c:pt>
                <c:pt idx="41">
                  <c:v>4517</c:v>
                </c:pt>
                <c:pt idx="42">
                  <c:v>2796</c:v>
                </c:pt>
                <c:pt idx="43">
                  <c:v>4420</c:v>
                </c:pt>
                <c:pt idx="44">
                  <c:v>4421</c:v>
                </c:pt>
                <c:pt idx="45">
                  <c:v>3583</c:v>
                </c:pt>
                <c:pt idx="46">
                  <c:v>3027</c:v>
                </c:pt>
                <c:pt idx="47">
                  <c:v>3266</c:v>
                </c:pt>
                <c:pt idx="48">
                  <c:v>4735</c:v>
                </c:pt>
                <c:pt idx="49">
                  <c:v>4483</c:v>
                </c:pt>
                <c:pt idx="50">
                  <c:v>2642</c:v>
                </c:pt>
                <c:pt idx="51">
                  <c:v>4389</c:v>
                </c:pt>
                <c:pt idx="52">
                  <c:v>3685</c:v>
                </c:pt>
                <c:pt idx="53">
                  <c:v>4026</c:v>
                </c:pt>
                <c:pt idx="54">
                  <c:v>2369</c:v>
                </c:pt>
                <c:pt idx="55">
                  <c:v>3153</c:v>
                </c:pt>
                <c:pt idx="56">
                  <c:v>3258</c:v>
                </c:pt>
                <c:pt idx="57">
                  <c:v>2559</c:v>
                </c:pt>
                <c:pt idx="58">
                  <c:v>1914</c:v>
                </c:pt>
                <c:pt idx="59">
                  <c:v>3062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RUN!$T$1</c:f>
              <c:strCache>
                <c:ptCount val="1"/>
                <c:pt idx="0">
                  <c:v>27ZI09 Tourist to Taiwan New Zealand Australia(PESN)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RUN!$T$3:$T$62</c:f>
              <c:numCache>
                <c:ptCount val="60"/>
                <c:pt idx="0">
                  <c:v>2885</c:v>
                </c:pt>
                <c:pt idx="1">
                  <c:v>3364</c:v>
                </c:pt>
                <c:pt idx="2">
                  <c:v>4389</c:v>
                </c:pt>
                <c:pt idx="3">
                  <c:v>4881</c:v>
                </c:pt>
                <c:pt idx="4">
                  <c:v>2711</c:v>
                </c:pt>
                <c:pt idx="5">
                  <c:v>2931</c:v>
                </c:pt>
                <c:pt idx="6">
                  <c:v>2276</c:v>
                </c:pt>
                <c:pt idx="7">
                  <c:v>1418</c:v>
                </c:pt>
                <c:pt idx="8">
                  <c:v>2270</c:v>
                </c:pt>
                <c:pt idx="9">
                  <c:v>1816</c:v>
                </c:pt>
                <c:pt idx="10">
                  <c:v>1561</c:v>
                </c:pt>
                <c:pt idx="11">
                  <c:v>3208</c:v>
                </c:pt>
                <c:pt idx="12">
                  <c:v>2025</c:v>
                </c:pt>
                <c:pt idx="13">
                  <c:v>2676</c:v>
                </c:pt>
                <c:pt idx="14">
                  <c:v>3381</c:v>
                </c:pt>
                <c:pt idx="15">
                  <c:v>4694</c:v>
                </c:pt>
                <c:pt idx="16">
                  <c:v>2289</c:v>
                </c:pt>
                <c:pt idx="17">
                  <c:v>2567</c:v>
                </c:pt>
                <c:pt idx="18">
                  <c:v>2826</c:v>
                </c:pt>
                <c:pt idx="19">
                  <c:v>1497</c:v>
                </c:pt>
                <c:pt idx="20">
                  <c:v>1982</c:v>
                </c:pt>
                <c:pt idx="21">
                  <c:v>1784</c:v>
                </c:pt>
                <c:pt idx="22">
                  <c:v>1568</c:v>
                </c:pt>
                <c:pt idx="23">
                  <c:v>2554</c:v>
                </c:pt>
                <c:pt idx="24">
                  <c:v>2590</c:v>
                </c:pt>
                <c:pt idx="25">
                  <c:v>2107</c:v>
                </c:pt>
                <c:pt idx="26">
                  <c:v>3358</c:v>
                </c:pt>
                <c:pt idx="27">
                  <c:v>4651</c:v>
                </c:pt>
                <c:pt idx="28">
                  <c:v>2141</c:v>
                </c:pt>
                <c:pt idx="29">
                  <c:v>2555</c:v>
                </c:pt>
                <c:pt idx="30">
                  <c:v>1734</c:v>
                </c:pt>
                <c:pt idx="31">
                  <c:v>1204</c:v>
                </c:pt>
                <c:pt idx="32">
                  <c:v>1852</c:v>
                </c:pt>
                <c:pt idx="33">
                  <c:v>1863</c:v>
                </c:pt>
                <c:pt idx="34">
                  <c:v>1495</c:v>
                </c:pt>
                <c:pt idx="35">
                  <c:v>2814</c:v>
                </c:pt>
                <c:pt idx="36">
                  <c:v>1944</c:v>
                </c:pt>
                <c:pt idx="37">
                  <c:v>1609</c:v>
                </c:pt>
                <c:pt idx="38">
                  <c:v>2815</c:v>
                </c:pt>
                <c:pt idx="39">
                  <c:v>3300</c:v>
                </c:pt>
                <c:pt idx="40">
                  <c:v>1906</c:v>
                </c:pt>
                <c:pt idx="41">
                  <c:v>2108</c:v>
                </c:pt>
                <c:pt idx="42">
                  <c:v>1830</c:v>
                </c:pt>
                <c:pt idx="43">
                  <c:v>1379</c:v>
                </c:pt>
                <c:pt idx="44">
                  <c:v>1790</c:v>
                </c:pt>
                <c:pt idx="45">
                  <c:v>1628</c:v>
                </c:pt>
                <c:pt idx="46">
                  <c:v>1580</c:v>
                </c:pt>
                <c:pt idx="47">
                  <c:v>1866</c:v>
                </c:pt>
                <c:pt idx="48">
                  <c:v>1963</c:v>
                </c:pt>
                <c:pt idx="49">
                  <c:v>1975</c:v>
                </c:pt>
                <c:pt idx="50">
                  <c:v>2861</c:v>
                </c:pt>
                <c:pt idx="51">
                  <c:v>3358</c:v>
                </c:pt>
                <c:pt idx="52">
                  <c:v>1506</c:v>
                </c:pt>
                <c:pt idx="53">
                  <c:v>1794</c:v>
                </c:pt>
                <c:pt idx="54">
                  <c:v>1737</c:v>
                </c:pt>
                <c:pt idx="55">
                  <c:v>1280</c:v>
                </c:pt>
                <c:pt idx="56">
                  <c:v>1509</c:v>
                </c:pt>
                <c:pt idx="57">
                  <c:v>1414</c:v>
                </c:pt>
                <c:pt idx="58">
                  <c:v>1177</c:v>
                </c:pt>
                <c:pt idx="59">
                  <c:v>1326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RUN!$U$1</c:f>
              <c:strCache>
                <c:ptCount val="1"/>
                <c:pt idx="0">
                  <c:v>27ZI10 Tourist to Taiwan(PESN)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RUN!$A$3:$A$62</c:f>
              <c:strCache>
                <c:ptCount val="60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  <c:pt idx="28">
                  <c:v>40147</c:v>
                </c:pt>
                <c:pt idx="29">
                  <c:v>40116</c:v>
                </c:pt>
                <c:pt idx="30">
                  <c:v>40086</c:v>
                </c:pt>
                <c:pt idx="31">
                  <c:v>40056</c:v>
                </c:pt>
                <c:pt idx="32">
                  <c:v>40025</c:v>
                </c:pt>
                <c:pt idx="33">
                  <c:v>39994</c:v>
                </c:pt>
                <c:pt idx="34">
                  <c:v>39960</c:v>
                </c:pt>
                <c:pt idx="35">
                  <c:v>39933</c:v>
                </c:pt>
                <c:pt idx="36">
                  <c:v>39903</c:v>
                </c:pt>
                <c:pt idx="37">
                  <c:v>39871</c:v>
                </c:pt>
                <c:pt idx="38">
                  <c:v>39834</c:v>
                </c:pt>
                <c:pt idx="39">
                  <c:v>39813</c:v>
                </c:pt>
                <c:pt idx="40">
                  <c:v>39780</c:v>
                </c:pt>
                <c:pt idx="41">
                  <c:v>39752</c:v>
                </c:pt>
                <c:pt idx="42">
                  <c:v>39721</c:v>
                </c:pt>
                <c:pt idx="43">
                  <c:v>39689</c:v>
                </c:pt>
                <c:pt idx="44">
                  <c:v>39660</c:v>
                </c:pt>
                <c:pt idx="45">
                  <c:v>39629</c:v>
                </c:pt>
                <c:pt idx="46">
                  <c:v>39598</c:v>
                </c:pt>
                <c:pt idx="47">
                  <c:v>39568</c:v>
                </c:pt>
                <c:pt idx="48">
                  <c:v>39538</c:v>
                </c:pt>
                <c:pt idx="49">
                  <c:v>39507</c:v>
                </c:pt>
                <c:pt idx="50">
                  <c:v>39478</c:v>
                </c:pt>
                <c:pt idx="51">
                  <c:v>39447</c:v>
                </c:pt>
                <c:pt idx="52">
                  <c:v>39416</c:v>
                </c:pt>
                <c:pt idx="53">
                  <c:v>39386</c:v>
                </c:pt>
                <c:pt idx="54">
                  <c:v>39354</c:v>
                </c:pt>
                <c:pt idx="55">
                  <c:v>39325</c:v>
                </c:pt>
                <c:pt idx="56">
                  <c:v>39294</c:v>
                </c:pt>
                <c:pt idx="57">
                  <c:v>39262</c:v>
                </c:pt>
                <c:pt idx="58">
                  <c:v>39233</c:v>
                </c:pt>
                <c:pt idx="59">
                  <c:v>39202</c:v>
                </c:pt>
              </c:strCache>
            </c:strRef>
          </c:cat>
          <c:val>
            <c:numRef>
              <c:f>RUN!$U$3:$U$62</c:f>
              <c:numCache>
                <c:ptCount val="60"/>
                <c:pt idx="15">
                  <c:v>12234</c:v>
                </c:pt>
                <c:pt idx="16">
                  <c:v>7066</c:v>
                </c:pt>
                <c:pt idx="17">
                  <c:v>9081</c:v>
                </c:pt>
                <c:pt idx="18">
                  <c:v>9924</c:v>
                </c:pt>
                <c:pt idx="19">
                  <c:v>5839</c:v>
                </c:pt>
                <c:pt idx="20">
                  <c:v>6060</c:v>
                </c:pt>
                <c:pt idx="21">
                  <c:v>7013</c:v>
                </c:pt>
                <c:pt idx="22">
                  <c:v>7758</c:v>
                </c:pt>
                <c:pt idx="23">
                  <c:v>9683</c:v>
                </c:pt>
                <c:pt idx="24">
                  <c:v>8855</c:v>
                </c:pt>
                <c:pt idx="25">
                  <c:v>6573</c:v>
                </c:pt>
                <c:pt idx="26">
                  <c:v>5377</c:v>
                </c:pt>
                <c:pt idx="27">
                  <c:v>10823</c:v>
                </c:pt>
                <c:pt idx="28">
                  <c:v>6108</c:v>
                </c:pt>
                <c:pt idx="29">
                  <c:v>8177</c:v>
                </c:pt>
                <c:pt idx="30">
                  <c:v>6788</c:v>
                </c:pt>
                <c:pt idx="31">
                  <c:v>4898</c:v>
                </c:pt>
                <c:pt idx="32">
                  <c:v>5830</c:v>
                </c:pt>
                <c:pt idx="33">
                  <c:v>5112</c:v>
                </c:pt>
                <c:pt idx="34">
                  <c:v>5600</c:v>
                </c:pt>
                <c:pt idx="35">
                  <c:v>8867</c:v>
                </c:pt>
                <c:pt idx="36">
                  <c:v>6334</c:v>
                </c:pt>
                <c:pt idx="37">
                  <c:v>3843</c:v>
                </c:pt>
                <c:pt idx="38">
                  <c:v>5063</c:v>
                </c:pt>
                <c:pt idx="39">
                  <c:v>7815</c:v>
                </c:pt>
                <c:pt idx="40">
                  <c:v>6129</c:v>
                </c:pt>
                <c:pt idx="41">
                  <c:v>7437</c:v>
                </c:pt>
                <c:pt idx="42">
                  <c:v>5526</c:v>
                </c:pt>
                <c:pt idx="43">
                  <c:v>12717</c:v>
                </c:pt>
                <c:pt idx="44">
                  <c:v>4663</c:v>
                </c:pt>
                <c:pt idx="45">
                  <c:v>10420</c:v>
                </c:pt>
                <c:pt idx="46">
                  <c:v>10885</c:v>
                </c:pt>
                <c:pt idx="47">
                  <c:v>11235</c:v>
                </c:pt>
                <c:pt idx="48">
                  <c:v>8871</c:v>
                </c:pt>
                <c:pt idx="49">
                  <c:v>10239</c:v>
                </c:pt>
                <c:pt idx="50">
                  <c:v>11282</c:v>
                </c:pt>
                <c:pt idx="51">
                  <c:v>17958</c:v>
                </c:pt>
                <c:pt idx="52">
                  <c:v>13497</c:v>
                </c:pt>
                <c:pt idx="53">
                  <c:v>14853</c:v>
                </c:pt>
                <c:pt idx="54">
                  <c:v>10412</c:v>
                </c:pt>
                <c:pt idx="55">
                  <c:v>11225</c:v>
                </c:pt>
                <c:pt idx="56">
                  <c:v>10557</c:v>
                </c:pt>
                <c:pt idx="57">
                  <c:v>10676</c:v>
                </c:pt>
                <c:pt idx="58">
                  <c:v>11139</c:v>
                </c:pt>
                <c:pt idx="59">
                  <c:v>14335</c:v>
                </c:pt>
              </c:numCache>
            </c:numRef>
          </c:val>
          <c:smooth val="0"/>
        </c:ser>
        <c:marker val="1"/>
        <c:axId val="6913727"/>
        <c:axId val="22769588"/>
      </c:lineChart>
      <c:dateAx>
        <c:axId val="691372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958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276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13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"/>
          <c:y val="0.2505"/>
          <c:w val="0.302"/>
          <c:h val="0.5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Tourists to Taiwan from Mainland China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75"/>
          <c:w val="0.971"/>
          <c:h val="0.72125"/>
        </c:manualLayout>
      </c:layout>
      <c:lineChart>
        <c:grouping val="standard"/>
        <c:varyColors val="0"/>
        <c:ser>
          <c:idx val="2"/>
          <c:order val="0"/>
          <c:tx>
            <c:strRef>
              <c:f>RUN!$V$1</c:f>
              <c:strCache>
                <c:ptCount val="1"/>
                <c:pt idx="0">
                  <c:v>27ZMB1 Chinese Visitors Arrival (person)(PESN)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RUN!$A$3:$A$30</c:f>
              <c:strCache>
                <c:ptCount val="28"/>
                <c:pt idx="0">
                  <c:v>40998</c:v>
                </c:pt>
                <c:pt idx="1">
                  <c:v>40968</c:v>
                </c:pt>
                <c:pt idx="2">
                  <c:v>40939</c:v>
                </c:pt>
                <c:pt idx="3">
                  <c:v>40907</c:v>
                </c:pt>
                <c:pt idx="4">
                  <c:v>40877</c:v>
                </c:pt>
                <c:pt idx="5">
                  <c:v>40847</c:v>
                </c:pt>
                <c:pt idx="6">
                  <c:v>40816</c:v>
                </c:pt>
                <c:pt idx="7">
                  <c:v>40786</c:v>
                </c:pt>
                <c:pt idx="8">
                  <c:v>40753</c:v>
                </c:pt>
                <c:pt idx="9">
                  <c:v>40724</c:v>
                </c:pt>
                <c:pt idx="10">
                  <c:v>40694</c:v>
                </c:pt>
                <c:pt idx="11">
                  <c:v>40662</c:v>
                </c:pt>
                <c:pt idx="12">
                  <c:v>40633</c:v>
                </c:pt>
                <c:pt idx="13">
                  <c:v>40599</c:v>
                </c:pt>
                <c:pt idx="14">
                  <c:v>40571</c:v>
                </c:pt>
                <c:pt idx="15">
                  <c:v>40543</c:v>
                </c:pt>
                <c:pt idx="16">
                  <c:v>40512</c:v>
                </c:pt>
                <c:pt idx="17">
                  <c:v>40480</c:v>
                </c:pt>
                <c:pt idx="18">
                  <c:v>40451</c:v>
                </c:pt>
                <c:pt idx="19">
                  <c:v>40421</c:v>
                </c:pt>
                <c:pt idx="20">
                  <c:v>40389</c:v>
                </c:pt>
                <c:pt idx="21">
                  <c:v>40359</c:v>
                </c:pt>
                <c:pt idx="22">
                  <c:v>40329</c:v>
                </c:pt>
                <c:pt idx="23">
                  <c:v>40298</c:v>
                </c:pt>
                <c:pt idx="24">
                  <c:v>40268</c:v>
                </c:pt>
                <c:pt idx="25">
                  <c:v>40235</c:v>
                </c:pt>
                <c:pt idx="26">
                  <c:v>40207</c:v>
                </c:pt>
                <c:pt idx="27">
                  <c:v>40178</c:v>
                </c:pt>
              </c:strCache>
            </c:strRef>
          </c:cat>
          <c:val>
            <c:numRef>
              <c:f>RUN!$V$3:$V$30</c:f>
              <c:numCache>
                <c:ptCount val="28"/>
                <c:pt idx="0">
                  <c:v>210632</c:v>
                </c:pt>
                <c:pt idx="1">
                  <c:v>123669</c:v>
                </c:pt>
                <c:pt idx="2">
                  <c:v>104484</c:v>
                </c:pt>
                <c:pt idx="3">
                  <c:v>148259</c:v>
                </c:pt>
                <c:pt idx="4">
                  <c:v>161835</c:v>
                </c:pt>
                <c:pt idx="5">
                  <c:v>119095</c:v>
                </c:pt>
                <c:pt idx="6">
                  <c:v>74397</c:v>
                </c:pt>
                <c:pt idx="7">
                  <c:v>95700</c:v>
                </c:pt>
                <c:pt idx="8">
                  <c:v>88571</c:v>
                </c:pt>
                <c:pt idx="9">
                  <c:v>73621</c:v>
                </c:pt>
                <c:pt idx="10">
                  <c:v>110562</c:v>
                </c:pt>
                <c:pt idx="11">
                  <c:v>155762</c:v>
                </c:pt>
                <c:pt idx="12">
                  <c:v>120158</c:v>
                </c:pt>
                <c:pt idx="13">
                  <c:v>83085</c:v>
                </c:pt>
                <c:pt idx="14">
                  <c:v>67257</c:v>
                </c:pt>
                <c:pt idx="15">
                  <c:v>81905</c:v>
                </c:pt>
                <c:pt idx="16">
                  <c:v>128016</c:v>
                </c:pt>
                <c:pt idx="17">
                  <c:v>111379</c:v>
                </c:pt>
                <c:pt idx="18">
                  <c:v>68697</c:v>
                </c:pt>
                <c:pt idx="19">
                  <c:v>78607</c:v>
                </c:pt>
                <c:pt idx="20">
                  <c:v>90215</c:v>
                </c:pt>
                <c:pt idx="21">
                  <c:v>99933</c:v>
                </c:pt>
                <c:pt idx="22">
                  <c:v>139644</c:v>
                </c:pt>
                <c:pt idx="23">
                  <c:v>143247</c:v>
                </c:pt>
                <c:pt idx="24">
                  <c:v>111334</c:v>
                </c:pt>
                <c:pt idx="25">
                  <c:v>70281</c:v>
                </c:pt>
                <c:pt idx="26">
                  <c:v>56957</c:v>
                </c:pt>
                <c:pt idx="27">
                  <c:v>57986</c:v>
                </c:pt>
              </c:numCache>
            </c:numRef>
          </c:val>
          <c:smooth val="0"/>
        </c:ser>
        <c:marker val="1"/>
        <c:axId val="27569189"/>
        <c:axId val="22855138"/>
      </c:lineChart>
      <c:dateAx>
        <c:axId val="2756918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13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855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6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"/>
          <c:y val="0.9035"/>
          <c:w val="0.612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Tourist to Taiwan  form Various Countries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in last 12 months (%)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74"/>
          <c:w val="0.5435"/>
          <c:h val="0.74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RUN!$AC$2:$AC$11</c:f>
              <c:strCache>
                <c:ptCount val="10"/>
                <c:pt idx="0">
                  <c:v>China</c:v>
                </c:pt>
                <c:pt idx="1">
                  <c:v>Japan</c:v>
                </c:pt>
                <c:pt idx="2">
                  <c:v>Hong Kong-Macau </c:v>
                </c:pt>
                <c:pt idx="3">
                  <c:v>Malaysia</c:v>
                </c:pt>
                <c:pt idx="4">
                  <c:v>Sigapore</c:v>
                </c:pt>
                <c:pt idx="5">
                  <c:v>Korea</c:v>
                </c:pt>
                <c:pt idx="6">
                  <c:v>American</c:v>
                </c:pt>
                <c:pt idx="7">
                  <c:v>Europe</c:v>
                </c:pt>
                <c:pt idx="8">
                  <c:v>New Zealand-Austrlia</c:v>
                </c:pt>
                <c:pt idx="9">
                  <c:v>other</c:v>
                </c:pt>
              </c:strCache>
            </c:strRef>
          </c:cat>
          <c:val>
            <c:numRef>
              <c:f>RUN!$AD$2:$AD$11</c:f>
              <c:numCache>
                <c:ptCount val="10"/>
                <c:pt idx="0">
                  <c:v>0.3795451305664353</c:v>
                </c:pt>
                <c:pt idx="1">
                  <c:v>0.2545879885344668</c:v>
                </c:pt>
                <c:pt idx="2">
                  <c:v>0.15524123140547108</c:v>
                </c:pt>
                <c:pt idx="3">
                  <c:v>0.0635227951397077</c:v>
                </c:pt>
                <c:pt idx="4">
                  <c:v>0.05909259281830288</c:v>
                </c:pt>
                <c:pt idx="5">
                  <c:v>0.037448987757061694</c:v>
                </c:pt>
                <c:pt idx="6">
                  <c:v>0.026793450295620618</c:v>
                </c:pt>
                <c:pt idx="7">
                  <c:v>0.014835878491632693</c:v>
                </c:pt>
                <c:pt idx="8">
                  <c:v>0.008931944991301224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1075"/>
          <c:w val="0.22275"/>
          <c:h val="0.47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CC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png" /><Relationship Id="rId8" Type="http://schemas.openxmlformats.org/officeDocument/2006/relationships/image" Target="../media/image2.jpeg" /><Relationship Id="rId9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33</xdr:row>
      <xdr:rowOff>38100</xdr:rowOff>
    </xdr:from>
    <xdr:to>
      <xdr:col>26</xdr:col>
      <xdr:colOff>333375</xdr:colOff>
      <xdr:row>47</xdr:row>
      <xdr:rowOff>76200</xdr:rowOff>
    </xdr:to>
    <xdr:graphicFrame>
      <xdr:nvGraphicFramePr>
        <xdr:cNvPr id="1" name="圖表 3"/>
        <xdr:cNvGraphicFramePr/>
      </xdr:nvGraphicFramePr>
      <xdr:xfrm>
        <a:off x="14516100" y="7972425"/>
        <a:ext cx="6410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48</xdr:row>
      <xdr:rowOff>38100</xdr:rowOff>
    </xdr:from>
    <xdr:to>
      <xdr:col>26</xdr:col>
      <xdr:colOff>323850</xdr:colOff>
      <xdr:row>65</xdr:row>
      <xdr:rowOff>38100</xdr:rowOff>
    </xdr:to>
    <xdr:graphicFrame>
      <xdr:nvGraphicFramePr>
        <xdr:cNvPr id="2" name="圖表 4"/>
        <xdr:cNvGraphicFramePr/>
      </xdr:nvGraphicFramePr>
      <xdr:xfrm>
        <a:off x="14516100" y="11153775"/>
        <a:ext cx="64008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11</xdr:row>
      <xdr:rowOff>66675</xdr:rowOff>
    </xdr:from>
    <xdr:to>
      <xdr:col>12</xdr:col>
      <xdr:colOff>514350</xdr:colOff>
      <xdr:row>26</xdr:row>
      <xdr:rowOff>28575</xdr:rowOff>
    </xdr:to>
    <xdr:graphicFrame>
      <xdr:nvGraphicFramePr>
        <xdr:cNvPr id="3" name="圖表 5"/>
        <xdr:cNvGraphicFramePr/>
      </xdr:nvGraphicFramePr>
      <xdr:xfrm>
        <a:off x="1695450" y="2514600"/>
        <a:ext cx="71913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42</xdr:row>
      <xdr:rowOff>114300</xdr:rowOff>
    </xdr:from>
    <xdr:to>
      <xdr:col>12</xdr:col>
      <xdr:colOff>523875</xdr:colOff>
      <xdr:row>65</xdr:row>
      <xdr:rowOff>123825</xdr:rowOff>
    </xdr:to>
    <xdr:graphicFrame>
      <xdr:nvGraphicFramePr>
        <xdr:cNvPr id="4" name="圖表 6"/>
        <xdr:cNvGraphicFramePr/>
      </xdr:nvGraphicFramePr>
      <xdr:xfrm>
        <a:off x="200025" y="9972675"/>
        <a:ext cx="8696325" cy="528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581025</xdr:colOff>
      <xdr:row>26</xdr:row>
      <xdr:rowOff>180975</xdr:rowOff>
    </xdr:from>
    <xdr:to>
      <xdr:col>12</xdr:col>
      <xdr:colOff>647700</xdr:colOff>
      <xdr:row>41</xdr:row>
      <xdr:rowOff>133350</xdr:rowOff>
    </xdr:to>
    <xdr:graphicFrame>
      <xdr:nvGraphicFramePr>
        <xdr:cNvPr id="5" name="圖表 8"/>
        <xdr:cNvGraphicFramePr/>
      </xdr:nvGraphicFramePr>
      <xdr:xfrm>
        <a:off x="2085975" y="6638925"/>
        <a:ext cx="69342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133350</xdr:colOff>
      <xdr:row>10</xdr:row>
      <xdr:rowOff>200025</xdr:rowOff>
    </xdr:from>
    <xdr:to>
      <xdr:col>26</xdr:col>
      <xdr:colOff>247650</xdr:colOff>
      <xdr:row>32</xdr:row>
      <xdr:rowOff>123825</xdr:rowOff>
    </xdr:to>
    <xdr:graphicFrame>
      <xdr:nvGraphicFramePr>
        <xdr:cNvPr id="6" name="圖表 6"/>
        <xdr:cNvGraphicFramePr/>
      </xdr:nvGraphicFramePr>
      <xdr:xfrm>
        <a:off x="13401675" y="2428875"/>
        <a:ext cx="7439025" cy="541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17</xdr:col>
      <xdr:colOff>657225</xdr:colOff>
      <xdr:row>0</xdr:row>
      <xdr:rowOff>28575</xdr:rowOff>
    </xdr:from>
    <xdr:to>
      <xdr:col>26</xdr:col>
      <xdr:colOff>304800</xdr:colOff>
      <xdr:row>9</xdr:row>
      <xdr:rowOff>142875</xdr:rowOff>
    </xdr:to>
    <xdr:pic>
      <xdr:nvPicPr>
        <xdr:cNvPr id="7" name="Picture 199" descr="台灣經濟新報社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78075" y="28575"/>
          <a:ext cx="58197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590550</xdr:colOff>
      <xdr:row>9</xdr:row>
      <xdr:rowOff>104775</xdr:rowOff>
    </xdr:to>
    <xdr:pic>
      <xdr:nvPicPr>
        <xdr:cNvPr id="8" name="Picture 272" descr="http://www.hiqc.com.tw/life.images/324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75914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0</xdr:rowOff>
    </xdr:from>
    <xdr:to>
      <xdr:col>17</xdr:col>
      <xdr:colOff>171450</xdr:colOff>
      <xdr:row>9</xdr:row>
      <xdr:rowOff>114300</xdr:rowOff>
    </xdr:to>
    <xdr:pic>
      <xdr:nvPicPr>
        <xdr:cNvPr id="9" name="il_fi" descr="http://www.baoche.tw/zh-tw/wp-content/uploads/2010/12/sun_moon_lake.jpg"/>
        <xdr:cNvPicPr preferRelativeResize="1">
          <a:picLocks noChangeAspect="1"/>
        </xdr:cNvPicPr>
      </xdr:nvPicPr>
      <xdr:blipFill>
        <a:blip r:embed="rId9"/>
        <a:srcRect r="8293"/>
        <a:stretch>
          <a:fillRect/>
        </a:stretch>
      </xdr:blipFill>
      <xdr:spPr>
        <a:xfrm>
          <a:off x="7219950" y="0"/>
          <a:ext cx="7372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257175</xdr:colOff>
      <xdr:row>0</xdr:row>
      <xdr:rowOff>28575</xdr:rowOff>
    </xdr:from>
    <xdr:ext cx="11668125" cy="971550"/>
    <xdr:sp>
      <xdr:nvSpPr>
        <xdr:cNvPr id="10" name="矩形 10"/>
        <xdr:cNvSpPr>
          <a:spLocks/>
        </xdr:cNvSpPr>
      </xdr:nvSpPr>
      <xdr:spPr>
        <a:xfrm>
          <a:off x="1200150" y="28575"/>
          <a:ext cx="116681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TEJ - </a:t>
          </a:r>
          <a:r>
            <a:rPr lang="en-US" cap="none" sz="5400" b="1" i="0" u="none" baseline="0"/>
            <a:t>Trends of Tourism in Taiwan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4:AC65"/>
  <sheetViews>
    <sheetView tabSelected="1" zoomScale="75" zoomScaleNormal="75" zoomScalePageLayoutView="0" workbookViewId="0" topLeftCell="A1">
      <selection activeCell="P53" sqref="P53"/>
    </sheetView>
  </sheetViews>
  <sheetFormatPr defaultColWidth="9.00390625" defaultRowHeight="15.75"/>
  <cols>
    <col min="1" max="1" width="12.375" style="0" customWidth="1"/>
    <col min="2" max="2" width="7.375" style="0" customWidth="1"/>
    <col min="3" max="3" width="10.00390625" style="0" customWidth="1"/>
    <col min="4" max="4" width="10.00390625" style="0" bestFit="1" customWidth="1"/>
    <col min="5" max="5" width="3.125" style="0" customWidth="1"/>
    <col min="6" max="6" width="11.00390625" style="0" customWidth="1"/>
    <col min="7" max="7" width="11.00390625" style="0" bestFit="1" customWidth="1"/>
    <col min="11" max="13" width="9.00390625" style="0" customWidth="1"/>
    <col min="14" max="14" width="20.125" style="0" customWidth="1"/>
    <col min="15" max="15" width="20.00390625" style="0" bestFit="1" customWidth="1"/>
    <col min="16" max="17" width="15.125" style="0" customWidth="1"/>
    <col min="27" max="27" width="5.375" style="0" customWidth="1"/>
  </cols>
  <sheetData>
    <row r="1" ht="24" customHeight="1"/>
    <row r="2" ht="24" customHeight="1"/>
    <row r="4" spans="3:7" ht="16.5">
      <c r="C4" s="9"/>
      <c r="D4" s="44"/>
      <c r="E4" s="9"/>
      <c r="F4" s="46"/>
      <c r="G4" s="9"/>
    </row>
    <row r="5" spans="4:7" ht="15.75">
      <c r="D5" s="44"/>
      <c r="G5" s="45"/>
    </row>
    <row r="6" ht="15.75">
      <c r="D6" s="44"/>
    </row>
    <row r="7" spans="4:9" ht="15.75">
      <c r="D7" s="44"/>
      <c r="I7" s="43"/>
    </row>
    <row r="8" ht="15.75">
      <c r="D8" s="44"/>
    </row>
    <row r="9" spans="4:29" ht="16.5">
      <c r="D9" s="44"/>
      <c r="AC9" s="30"/>
    </row>
    <row r="10" ht="15.75">
      <c r="D10" s="44"/>
    </row>
    <row r="11" spans="1:4" ht="17.25" thickBot="1">
      <c r="A11" t="s">
        <v>40</v>
      </c>
      <c r="D11" s="44"/>
    </row>
    <row r="12" spans="1:16" ht="17.25" customHeight="1" thickBot="1">
      <c r="A12" s="1"/>
      <c r="B12" s="1"/>
      <c r="D12" s="44"/>
      <c r="N12" s="61" t="s">
        <v>43</v>
      </c>
      <c r="O12" s="63" t="s">
        <v>36</v>
      </c>
      <c r="P12" s="65" t="s">
        <v>45</v>
      </c>
    </row>
    <row r="13" spans="1:16" ht="52.5" customHeight="1">
      <c r="A13" s="67" t="s">
        <v>41</v>
      </c>
      <c r="B13" s="68"/>
      <c r="D13" s="44"/>
      <c r="N13" s="62"/>
      <c r="O13" s="64"/>
      <c r="P13" s="66"/>
    </row>
    <row r="14" spans="1:16" ht="17.25" customHeight="1">
      <c r="A14" s="10">
        <f>RUN!A3</f>
        <v>40998</v>
      </c>
      <c r="B14" s="11">
        <f>RUN!K3</f>
        <v>467442</v>
      </c>
      <c r="D14" s="44"/>
      <c r="N14" s="36">
        <v>1</v>
      </c>
      <c r="O14" s="34" t="str">
        <f>RUN!AC2</f>
        <v>China</v>
      </c>
      <c r="P14" s="35">
        <f>RUN!AD2</f>
        <v>0.3795451305664353</v>
      </c>
    </row>
    <row r="15" spans="1:16" ht="16.5">
      <c r="A15" s="10">
        <f>RUN!A4</f>
        <v>40968</v>
      </c>
      <c r="B15" s="11">
        <f>RUN!K4</f>
        <v>317386</v>
      </c>
      <c r="D15" s="44"/>
      <c r="N15" s="36">
        <v>2</v>
      </c>
      <c r="O15" s="34" t="str">
        <f>RUN!AC3</f>
        <v>Japan</v>
      </c>
      <c r="P15" s="35">
        <f>RUN!AD3</f>
        <v>0.2545879885344668</v>
      </c>
    </row>
    <row r="16" spans="1:16" ht="16.5">
      <c r="A16" s="10">
        <f>RUN!A5</f>
        <v>40939</v>
      </c>
      <c r="B16" s="11">
        <f>RUN!K5</f>
        <v>271871</v>
      </c>
      <c r="D16" s="44"/>
      <c r="N16" s="36">
        <v>3</v>
      </c>
      <c r="O16" s="34" t="str">
        <f>RUN!AC4</f>
        <v>Hong Kong-Macau </v>
      </c>
      <c r="P16" s="35">
        <f>RUN!AD4</f>
        <v>0.15524123140547108</v>
      </c>
    </row>
    <row r="17" spans="1:16" ht="16.5">
      <c r="A17" s="10">
        <f>RUN!A6</f>
        <v>40907</v>
      </c>
      <c r="B17" s="11">
        <f>RUN!K6</f>
        <v>438647</v>
      </c>
      <c r="D17" s="44"/>
      <c r="N17" s="36">
        <v>4</v>
      </c>
      <c r="O17" s="34" t="str">
        <f>RUN!AC5</f>
        <v>Malaysia</v>
      </c>
      <c r="P17" s="35">
        <f>RUN!AD5</f>
        <v>0.0635227951397077</v>
      </c>
    </row>
    <row r="18" spans="1:16" ht="16.5">
      <c r="A18" s="10">
        <f>RUN!A7</f>
        <v>40877</v>
      </c>
      <c r="B18" s="11">
        <f>RUN!K7</f>
        <v>395798</v>
      </c>
      <c r="D18" s="44"/>
      <c r="N18" s="36">
        <v>5</v>
      </c>
      <c r="O18" s="34" t="str">
        <f>RUN!AC6</f>
        <v>Sigapore</v>
      </c>
      <c r="P18" s="35">
        <f>RUN!AD6</f>
        <v>0.05909259281830288</v>
      </c>
    </row>
    <row r="19" spans="1:16" ht="16.5">
      <c r="A19" s="10">
        <f>RUN!A8</f>
        <v>40847</v>
      </c>
      <c r="B19" s="11">
        <f>RUN!K8</f>
        <v>318239</v>
      </c>
      <c r="D19" s="44"/>
      <c r="N19" s="36">
        <v>6</v>
      </c>
      <c r="O19" s="34" t="str">
        <f>RUN!AC7</f>
        <v>Korea</v>
      </c>
      <c r="P19" s="35">
        <f>RUN!AD7</f>
        <v>0.037448987757061694</v>
      </c>
    </row>
    <row r="20" spans="1:16" ht="16.5">
      <c r="A20" s="10">
        <f>RUN!A9</f>
        <v>40816</v>
      </c>
      <c r="B20" s="11">
        <f>RUN!K9</f>
        <v>252005</v>
      </c>
      <c r="D20" s="44"/>
      <c r="N20" s="36">
        <v>7</v>
      </c>
      <c r="O20" s="34" t="str">
        <f>RUN!AC8</f>
        <v>American</v>
      </c>
      <c r="P20" s="35">
        <f>RUN!AD8</f>
        <v>0.026793450295620618</v>
      </c>
    </row>
    <row r="21" spans="1:16" ht="16.5">
      <c r="A21" s="10">
        <f>RUN!A10</f>
        <v>40786</v>
      </c>
      <c r="B21" s="11">
        <f>RUN!K10</f>
        <v>298990</v>
      </c>
      <c r="D21" s="44"/>
      <c r="N21" s="36">
        <v>8</v>
      </c>
      <c r="O21" s="34" t="str">
        <f>RUN!AC9</f>
        <v>Europe</v>
      </c>
      <c r="P21" s="35">
        <f>RUN!AD9</f>
        <v>0.014835878491632693</v>
      </c>
    </row>
    <row r="22" spans="1:16" ht="16.5">
      <c r="A22" s="10">
        <f>RUN!A11</f>
        <v>40753</v>
      </c>
      <c r="B22" s="11">
        <f>RUN!K11</f>
        <v>257359</v>
      </c>
      <c r="D22" s="44"/>
      <c r="N22" s="36">
        <v>9</v>
      </c>
      <c r="O22" s="34" t="str">
        <f>RUN!AC10</f>
        <v>New Zealand-Austrlia</v>
      </c>
      <c r="P22" s="35">
        <f>RUN!AD10</f>
        <v>0.008931944991301224</v>
      </c>
    </row>
    <row r="23" spans="1:16" ht="17.25" thickBot="1">
      <c r="A23" s="10">
        <f>RUN!A12</f>
        <v>40724</v>
      </c>
      <c r="B23" s="11">
        <f>RUN!K12</f>
        <v>254424</v>
      </c>
      <c r="D23" s="44"/>
      <c r="N23" s="37">
        <v>10</v>
      </c>
      <c r="O23" s="38" t="str">
        <f>RUN!AC11</f>
        <v>other</v>
      </c>
      <c r="P23" s="39">
        <f>RUN!AD11</f>
        <v>0</v>
      </c>
    </row>
    <row r="24" spans="1:4" ht="17.25" thickBot="1">
      <c r="A24" s="10">
        <f>RUN!A13</f>
        <v>40694</v>
      </c>
      <c r="B24" s="11">
        <f>RUN!K13</f>
        <v>274035</v>
      </c>
      <c r="D24" s="44"/>
    </row>
    <row r="25" spans="1:16" ht="17.25" customHeight="1" thickBot="1">
      <c r="A25" s="12">
        <f>RUN!A14</f>
        <v>40662</v>
      </c>
      <c r="B25" s="13">
        <f>RUN!K14</f>
        <v>350884</v>
      </c>
      <c r="D25" s="44"/>
      <c r="N25" s="61" t="s">
        <v>43</v>
      </c>
      <c r="O25" s="63" t="s">
        <v>36</v>
      </c>
      <c r="P25" s="65" t="s">
        <v>44</v>
      </c>
    </row>
    <row r="26" spans="4:16" ht="45" customHeight="1" thickBot="1">
      <c r="D26" s="44"/>
      <c r="N26" s="62"/>
      <c r="O26" s="64"/>
      <c r="P26" s="66"/>
    </row>
    <row r="27" spans="1:16" ht="16.5" customHeight="1">
      <c r="A27" s="74" t="s">
        <v>42</v>
      </c>
      <c r="B27" s="75"/>
      <c r="D27" s="44"/>
      <c r="N27" s="36">
        <v>1</v>
      </c>
      <c r="O27" s="34" t="str">
        <f>RUN!AC2</f>
        <v>China</v>
      </c>
      <c r="P27" s="41">
        <f>RUN!AB2</f>
        <v>1432439</v>
      </c>
    </row>
    <row r="28" spans="1:16" ht="16.5" customHeight="1">
      <c r="A28" s="76"/>
      <c r="B28" s="77"/>
      <c r="D28" s="44"/>
      <c r="N28" s="36">
        <v>2</v>
      </c>
      <c r="O28" s="34" t="str">
        <f>RUN!AC3</f>
        <v>Japan</v>
      </c>
      <c r="P28" s="41">
        <f>RUN!AB3</f>
        <v>960839</v>
      </c>
    </row>
    <row r="29" spans="1:16" ht="17.25" customHeight="1">
      <c r="A29" s="78"/>
      <c r="B29" s="79"/>
      <c r="D29" s="44"/>
      <c r="N29" s="36">
        <v>3</v>
      </c>
      <c r="O29" s="34" t="str">
        <f>RUN!AC4</f>
        <v>Hong Kong-Macau </v>
      </c>
      <c r="P29" s="41">
        <f>RUN!AB4</f>
        <v>585895</v>
      </c>
    </row>
    <row r="30" spans="1:16" ht="16.5">
      <c r="A30" s="10">
        <f>RUN!A3</f>
        <v>40998</v>
      </c>
      <c r="B30" s="11">
        <f>RUN!V3</f>
        <v>210632</v>
      </c>
      <c r="D30" s="44"/>
      <c r="N30" s="36">
        <v>4</v>
      </c>
      <c r="O30" s="34" t="str">
        <f>RUN!AC5</f>
        <v>Malaysia</v>
      </c>
      <c r="P30" s="41">
        <f>RUN!AB5</f>
        <v>239741</v>
      </c>
    </row>
    <row r="31" spans="1:16" ht="16.5">
      <c r="A31" s="10">
        <f>RUN!A4</f>
        <v>40968</v>
      </c>
      <c r="B31" s="11">
        <f>RUN!V4</f>
        <v>123669</v>
      </c>
      <c r="D31" s="44"/>
      <c r="N31" s="36">
        <v>5</v>
      </c>
      <c r="O31" s="34" t="str">
        <f>RUN!AC6</f>
        <v>Sigapore</v>
      </c>
      <c r="P31" s="41">
        <f>RUN!AB6</f>
        <v>223021</v>
      </c>
    </row>
    <row r="32" spans="1:16" ht="16.5">
      <c r="A32" s="10">
        <f>RUN!A5</f>
        <v>40939</v>
      </c>
      <c r="B32" s="11">
        <f>RUN!V5</f>
        <v>104484</v>
      </c>
      <c r="D32" s="44"/>
      <c r="N32" s="36">
        <v>6</v>
      </c>
      <c r="O32" s="34" t="str">
        <f>RUN!AC7</f>
        <v>Korea</v>
      </c>
      <c r="P32" s="41">
        <f>RUN!AB7</f>
        <v>141336</v>
      </c>
    </row>
    <row r="33" spans="1:16" ht="16.5">
      <c r="A33" s="10">
        <f>RUN!A6</f>
        <v>40907</v>
      </c>
      <c r="B33" s="11">
        <f>RUN!V6</f>
        <v>148259</v>
      </c>
      <c r="D33" s="44"/>
      <c r="N33" s="36">
        <v>7</v>
      </c>
      <c r="O33" s="34" t="str">
        <f>RUN!AC8</f>
        <v>American</v>
      </c>
      <c r="P33" s="41">
        <f>RUN!AB8</f>
        <v>101121</v>
      </c>
    </row>
    <row r="34" spans="1:16" ht="16.5">
      <c r="A34" s="10">
        <f>RUN!A7</f>
        <v>40877</v>
      </c>
      <c r="B34" s="11">
        <f>RUN!V7</f>
        <v>161835</v>
      </c>
      <c r="N34" s="36">
        <v>8</v>
      </c>
      <c r="O34" s="34" t="str">
        <f>RUN!AC9</f>
        <v>Europe</v>
      </c>
      <c r="P34" s="41">
        <f>RUN!AB9</f>
        <v>55992</v>
      </c>
    </row>
    <row r="35" spans="1:16" ht="16.5">
      <c r="A35" s="10">
        <f>RUN!A8</f>
        <v>40847</v>
      </c>
      <c r="B35" s="11">
        <f>RUN!V8</f>
        <v>119095</v>
      </c>
      <c r="N35" s="36">
        <v>9</v>
      </c>
      <c r="O35" s="34" t="str">
        <f>RUN!AC10</f>
        <v>New Zealand-Austrlia</v>
      </c>
      <c r="P35" s="41">
        <f>RUN!AB10</f>
        <v>33710</v>
      </c>
    </row>
    <row r="36" spans="1:16" ht="17.25" thickBot="1">
      <c r="A36" s="10">
        <f>RUN!A9</f>
        <v>40816</v>
      </c>
      <c r="B36" s="11">
        <f>RUN!V9</f>
        <v>74397</v>
      </c>
      <c r="N36" s="37">
        <v>10</v>
      </c>
      <c r="O36" s="38" t="str">
        <f>RUN!AC11</f>
        <v>other</v>
      </c>
      <c r="P36" s="42">
        <f>RUN!AB11</f>
        <v>0</v>
      </c>
    </row>
    <row r="37" spans="1:2" ht="17.25" customHeight="1" thickBot="1">
      <c r="A37" s="10">
        <f>RUN!A10</f>
        <v>40786</v>
      </c>
      <c r="B37" s="11">
        <f>RUN!V10</f>
        <v>95700</v>
      </c>
    </row>
    <row r="38" spans="1:17" ht="16.5" customHeight="1">
      <c r="A38" s="10">
        <f>RUN!A11</f>
        <v>40753</v>
      </c>
      <c r="B38" s="11">
        <f>RUN!V11</f>
        <v>88571</v>
      </c>
      <c r="N38" s="69" t="s">
        <v>46</v>
      </c>
      <c r="O38" s="71" t="s">
        <v>37</v>
      </c>
      <c r="P38" s="71" t="s">
        <v>38</v>
      </c>
      <c r="Q38" s="65" t="s">
        <v>39</v>
      </c>
    </row>
    <row r="39" spans="1:17" ht="17.25" thickBot="1">
      <c r="A39" s="10">
        <f>RUN!A12</f>
        <v>40724</v>
      </c>
      <c r="B39" s="50">
        <f>RUN!V12</f>
        <v>73621</v>
      </c>
      <c r="N39" s="70"/>
      <c r="O39" s="72"/>
      <c r="P39" s="72"/>
      <c r="Q39" s="73"/>
    </row>
    <row r="40" spans="1:17" ht="16.5">
      <c r="A40" s="10">
        <f>RUN!A13</f>
        <v>40694</v>
      </c>
      <c r="B40" s="11">
        <f>RUN!V13</f>
        <v>110562</v>
      </c>
      <c r="N40" s="14">
        <f>RUN!A3</f>
        <v>40998</v>
      </c>
      <c r="O40" s="20">
        <f>RUN!B3</f>
        <v>75</v>
      </c>
      <c r="P40" s="21">
        <f>RUN!C3</f>
        <v>73</v>
      </c>
      <c r="Q40" s="22">
        <f>RUN!D3</f>
        <v>74</v>
      </c>
    </row>
    <row r="41" spans="1:17" ht="17.25" thickBot="1">
      <c r="A41" s="12">
        <f>RUN!A14</f>
        <v>40662</v>
      </c>
      <c r="B41" s="13">
        <f>RUN!V14</f>
        <v>155762</v>
      </c>
      <c r="N41" s="14">
        <f>RUN!A4</f>
        <v>40968</v>
      </c>
      <c r="O41" s="20">
        <f>RUN!B4</f>
        <v>68</v>
      </c>
      <c r="P41" s="21">
        <f>RUN!C4</f>
        <v>62</v>
      </c>
      <c r="Q41" s="22">
        <f>RUN!D4</f>
        <v>67</v>
      </c>
    </row>
    <row r="42" spans="14:17" ht="16.5">
      <c r="N42" s="14">
        <f>RUN!A5</f>
        <v>40939</v>
      </c>
      <c r="O42" s="20">
        <f>RUN!B5</f>
        <v>59</v>
      </c>
      <c r="P42" s="21">
        <f>RUN!C5</f>
        <v>53</v>
      </c>
      <c r="Q42" s="22">
        <f>RUN!D5</f>
        <v>58</v>
      </c>
    </row>
    <row r="43" spans="14:17" ht="16.5">
      <c r="N43" s="14">
        <f>RUN!A6</f>
        <v>40907</v>
      </c>
      <c r="O43" s="20">
        <f>RUN!B6</f>
        <v>76</v>
      </c>
      <c r="P43" s="21">
        <f>RUN!C6</f>
        <v>67</v>
      </c>
      <c r="Q43" s="22">
        <f>RUN!D6</f>
        <v>74</v>
      </c>
    </row>
    <row r="44" spans="14:17" ht="16.5">
      <c r="N44" s="14">
        <f>RUN!A7</f>
        <v>40877</v>
      </c>
      <c r="O44" s="20">
        <f>RUN!B7</f>
        <v>79</v>
      </c>
      <c r="P44" s="21">
        <f>RUN!C7</f>
        <v>72</v>
      </c>
      <c r="Q44" s="22">
        <f>RUN!D7</f>
        <v>77</v>
      </c>
    </row>
    <row r="45" spans="14:17" ht="16.5">
      <c r="N45" s="14">
        <f>RUN!A8</f>
        <v>40847</v>
      </c>
      <c r="O45" s="20">
        <f>RUN!B8</f>
        <v>74</v>
      </c>
      <c r="P45" s="21">
        <f>RUN!C8</f>
        <v>66</v>
      </c>
      <c r="Q45" s="22">
        <f>RUN!D8</f>
        <v>73</v>
      </c>
    </row>
    <row r="46" spans="14:17" ht="16.5">
      <c r="N46" s="14">
        <f>RUN!A9</f>
        <v>40816</v>
      </c>
      <c r="O46" s="20">
        <f>RUN!B9</f>
        <v>67</v>
      </c>
      <c r="P46" s="21">
        <f>RUN!C9</f>
        <v>58</v>
      </c>
      <c r="Q46" s="22">
        <f>RUN!D9</f>
        <v>65</v>
      </c>
    </row>
    <row r="47" spans="14:17" ht="16.5">
      <c r="N47" s="14">
        <f>RUN!A10</f>
        <v>40786</v>
      </c>
      <c r="O47" s="20">
        <f>RUN!B10</f>
        <v>68</v>
      </c>
      <c r="P47" s="21">
        <f>RUN!C10</f>
        <v>58</v>
      </c>
      <c r="Q47" s="22">
        <f>RUN!D10</f>
        <v>66</v>
      </c>
    </row>
    <row r="48" spans="14:17" ht="16.5">
      <c r="N48" s="14">
        <f>RUN!A11</f>
        <v>40753</v>
      </c>
      <c r="O48" s="20">
        <f>RUN!B11</f>
        <v>70</v>
      </c>
      <c r="P48" s="21">
        <f>RUN!C11</f>
        <v>58</v>
      </c>
      <c r="Q48" s="22">
        <f>RUN!D11</f>
        <v>67</v>
      </c>
    </row>
    <row r="49" spans="14:17" ht="16.5">
      <c r="N49" s="14">
        <f>RUN!A12</f>
        <v>40724</v>
      </c>
      <c r="O49" s="20">
        <f>RUN!B12</f>
        <v>68</v>
      </c>
      <c r="P49" s="21">
        <f>RUN!C12</f>
        <v>61</v>
      </c>
      <c r="Q49" s="22">
        <f>RUN!D12</f>
        <v>66</v>
      </c>
    </row>
    <row r="50" spans="14:17" ht="16.5">
      <c r="N50" s="14">
        <f>RUN!A13</f>
        <v>40694</v>
      </c>
      <c r="O50" s="20">
        <f>RUN!B13</f>
        <v>64</v>
      </c>
      <c r="P50" s="21">
        <f>RUN!C13</f>
        <v>56</v>
      </c>
      <c r="Q50" s="22">
        <f>RUN!D13</f>
        <v>62</v>
      </c>
    </row>
    <row r="51" spans="14:17" ht="17.25" thickBot="1">
      <c r="N51" s="48">
        <f>RUN!A14</f>
        <v>40662</v>
      </c>
      <c r="O51" s="17">
        <f>RUN!B14</f>
        <v>72</v>
      </c>
      <c r="P51" s="18">
        <f>RUN!C14</f>
        <v>66</v>
      </c>
      <c r="Q51" s="19">
        <f>RUN!D14</f>
        <v>71</v>
      </c>
    </row>
    <row r="52" ht="17.25" thickBot="1"/>
    <row r="53" spans="14:17" ht="50.25" thickBot="1">
      <c r="N53" s="15" t="s">
        <v>47</v>
      </c>
      <c r="O53" s="23" t="s">
        <v>48</v>
      </c>
      <c r="P53" s="23" t="s">
        <v>49</v>
      </c>
      <c r="Q53" s="16" t="s">
        <v>50</v>
      </c>
    </row>
    <row r="54" spans="14:17" ht="16.5">
      <c r="N54" s="14">
        <f>RUN!A3</f>
        <v>40998</v>
      </c>
      <c r="O54" s="20">
        <f>RUN!E21</f>
        <v>3081559</v>
      </c>
      <c r="P54" s="20">
        <f>RUN!F21</f>
        <v>413151</v>
      </c>
      <c r="Q54" s="49">
        <f>RUN!G21</f>
        <v>3494710</v>
      </c>
    </row>
    <row r="55" spans="14:17" ht="16.5">
      <c r="N55" s="14">
        <f>RUN!A4</f>
        <v>40968</v>
      </c>
      <c r="O55" s="20">
        <f>RUN!E22</f>
        <v>3122945</v>
      </c>
      <c r="P55" s="20">
        <f>RUN!F22</f>
        <v>390348</v>
      </c>
      <c r="Q55" s="49">
        <f>RUN!G22</f>
        <v>3513293</v>
      </c>
    </row>
    <row r="56" spans="14:17" ht="16.5">
      <c r="N56" s="14">
        <f>RUN!A5</f>
        <v>40939</v>
      </c>
      <c r="O56" s="20">
        <f>RUN!E23</f>
        <v>3242184</v>
      </c>
      <c r="P56" s="20">
        <f>RUN!F23</f>
        <v>412260</v>
      </c>
      <c r="Q56" s="49">
        <f>RUN!G23</f>
        <v>3654444</v>
      </c>
    </row>
    <row r="57" spans="14:17" ht="16.5">
      <c r="N57" s="14">
        <f>RUN!A6</f>
        <v>40907</v>
      </c>
      <c r="O57" s="20">
        <f>RUN!E24</f>
        <v>3007302</v>
      </c>
      <c r="P57" s="20">
        <f>RUN!F24</f>
        <v>346254</v>
      </c>
      <c r="Q57" s="49">
        <f>RUN!G24</f>
        <v>3353556</v>
      </c>
    </row>
    <row r="58" spans="14:17" ht="16.5">
      <c r="N58" s="14">
        <f>RUN!A7</f>
        <v>40877</v>
      </c>
      <c r="O58" s="20">
        <f>RUN!E25</f>
        <v>3225839</v>
      </c>
      <c r="P58" s="20">
        <f>RUN!F25</f>
        <v>379629</v>
      </c>
      <c r="Q58" s="49">
        <f>RUN!G25</f>
        <v>3605468</v>
      </c>
    </row>
    <row r="59" spans="14:17" ht="16.5">
      <c r="N59" s="14">
        <f>RUN!A8</f>
        <v>40847</v>
      </c>
      <c r="O59" s="20">
        <f>RUN!E26</f>
        <v>3020571</v>
      </c>
      <c r="P59" s="20">
        <f>RUN!F26</f>
        <v>347505</v>
      </c>
      <c r="Q59" s="49">
        <f>RUN!G26</f>
        <v>3368076</v>
      </c>
    </row>
    <row r="60" spans="14:17" ht="16.5">
      <c r="N60" s="14">
        <f>RUN!A9</f>
        <v>40816</v>
      </c>
      <c r="O60" s="20">
        <f>RUN!E27</f>
        <v>3111947</v>
      </c>
      <c r="P60" s="20">
        <f>RUN!F27</f>
        <v>359119</v>
      </c>
      <c r="Q60" s="49">
        <f>RUN!G27</f>
        <v>3471066</v>
      </c>
    </row>
    <row r="61" spans="14:17" ht="16.5">
      <c r="N61" s="14">
        <f>RUN!A10</f>
        <v>40786</v>
      </c>
      <c r="O61" s="20">
        <f>RUN!E28</f>
        <v>2941079</v>
      </c>
      <c r="P61" s="20">
        <f>RUN!F28</f>
        <v>335273</v>
      </c>
      <c r="Q61" s="49">
        <f>RUN!G28</f>
        <v>3276351</v>
      </c>
    </row>
    <row r="62" spans="14:17" ht="16.5">
      <c r="N62" s="14">
        <f>RUN!A11</f>
        <v>40753</v>
      </c>
      <c r="O62" s="20">
        <f>RUN!E29</f>
        <v>3133105</v>
      </c>
      <c r="P62" s="20">
        <f>RUN!F29</f>
        <v>362369</v>
      </c>
      <c r="Q62" s="49">
        <f>RUN!G29</f>
        <v>3495474</v>
      </c>
    </row>
    <row r="63" spans="14:17" ht="16.5">
      <c r="N63" s="14">
        <f>RUN!A12</f>
        <v>40724</v>
      </c>
      <c r="O63" s="20">
        <f>RUN!E30</f>
        <v>3010543</v>
      </c>
      <c r="P63" s="20">
        <f>RUN!F30</f>
        <v>345149</v>
      </c>
      <c r="Q63" s="49">
        <f>RUN!G30</f>
        <v>3355692</v>
      </c>
    </row>
    <row r="64" spans="14:17" ht="16.5">
      <c r="N64" s="14">
        <f>RUN!A13</f>
        <v>40694</v>
      </c>
      <c r="O64" s="20">
        <f>RUN!E31</f>
        <v>2977903</v>
      </c>
      <c r="P64" s="20">
        <f>RUN!F31</f>
        <v>321512</v>
      </c>
      <c r="Q64" s="49">
        <f>RUN!G31</f>
        <v>3299416</v>
      </c>
    </row>
    <row r="65" spans="14:17" ht="17.25" thickBot="1">
      <c r="N65" s="48">
        <f>RUN!A14</f>
        <v>40662</v>
      </c>
      <c r="O65" s="17">
        <f>RUN!E32</f>
        <v>2823052</v>
      </c>
      <c r="P65" s="17">
        <f>RUN!F32</f>
        <v>300601</v>
      </c>
      <c r="Q65" s="13">
        <f>RUN!G32</f>
        <v>3123653</v>
      </c>
    </row>
  </sheetData>
  <sheetProtection/>
  <mergeCells count="12">
    <mergeCell ref="A13:B13"/>
    <mergeCell ref="N38:N39"/>
    <mergeCell ref="O38:O39"/>
    <mergeCell ref="P38:P39"/>
    <mergeCell ref="Q38:Q39"/>
    <mergeCell ref="A27:B29"/>
    <mergeCell ref="N12:N13"/>
    <mergeCell ref="O12:O13"/>
    <mergeCell ref="P12:P13"/>
    <mergeCell ref="N25:N26"/>
    <mergeCell ref="O25:O26"/>
    <mergeCell ref="P25:P26"/>
  </mergeCells>
  <printOptions/>
  <pageMargins left="0.05" right="0.02" top="0.1968503937007874" bottom="0.15748031496062992" header="0.15748031496062992" footer="0.1968503937007874"/>
  <pageSetup fitToWidth="3" fitToHeight="1" horizontalDpi="600" verticalDpi="600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11"/>
  <sheetViews>
    <sheetView zoomScalePageLayoutView="0" workbookViewId="0" topLeftCell="A1">
      <selection activeCell="A1" sqref="A1:V62"/>
    </sheetView>
  </sheetViews>
  <sheetFormatPr defaultColWidth="9.00390625" defaultRowHeight="15.75"/>
  <cols>
    <col min="1" max="1" width="10.50390625" style="0" customWidth="1"/>
    <col min="2" max="2" width="50.125" style="58" bestFit="1" customWidth="1"/>
    <col min="3" max="3" width="48.875" style="0" bestFit="1" customWidth="1"/>
    <col min="4" max="4" width="40.625" style="0" bestFit="1" customWidth="1"/>
    <col min="5" max="5" width="54.00390625" style="0" customWidth="1"/>
    <col min="6" max="6" width="52.75390625" style="0" customWidth="1"/>
    <col min="7" max="7" width="44.50390625" style="0" bestFit="1" customWidth="1"/>
    <col min="8" max="8" width="51.375" style="0" customWidth="1"/>
    <col min="9" max="9" width="48.00390625" style="0" customWidth="1"/>
    <col min="10" max="10" width="55.25390625" style="0" customWidth="1"/>
    <col min="11" max="11" width="37.875" style="0" customWidth="1"/>
    <col min="12" max="12" width="34.625" style="0" customWidth="1"/>
    <col min="13" max="13" width="45.375" style="0" customWidth="1"/>
    <col min="14" max="14" width="35.00390625" style="0" customWidth="1"/>
    <col min="15" max="15" width="43.50390625" style="0" customWidth="1"/>
    <col min="16" max="16" width="35.50390625" style="0" customWidth="1"/>
    <col min="17" max="17" width="38.375" style="0" customWidth="1"/>
    <col min="18" max="18" width="37.50390625" style="0" customWidth="1"/>
    <col min="19" max="19" width="35.875" style="0" customWidth="1"/>
    <col min="20" max="20" width="49.50390625" style="0" customWidth="1"/>
    <col min="21" max="21" width="29.125" style="0" customWidth="1"/>
    <col min="22" max="22" width="43.875" style="0" bestFit="1" customWidth="1"/>
    <col min="24" max="24" width="8.875" style="0" customWidth="1"/>
    <col min="25" max="25" width="14.875" style="0" customWidth="1"/>
    <col min="26" max="26" width="20.00390625" style="0" bestFit="1" customWidth="1"/>
    <col min="27" max="27" width="5.50390625" style="0" bestFit="1" customWidth="1"/>
    <col min="28" max="28" width="10.875" style="0" bestFit="1" customWidth="1"/>
    <col min="29" max="29" width="18.375" style="0" bestFit="1" customWidth="1"/>
  </cols>
  <sheetData>
    <row r="1" spans="1:30" s="1" customFormat="1" ht="16.5">
      <c r="A1" s="7"/>
      <c r="B1" s="60" t="s">
        <v>16</v>
      </c>
      <c r="C1" s="59" t="s">
        <v>17</v>
      </c>
      <c r="D1" s="59" t="s">
        <v>18</v>
      </c>
      <c r="E1" s="59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59" t="s">
        <v>25</v>
      </c>
      <c r="L1" s="7" t="s">
        <v>26</v>
      </c>
      <c r="M1" s="7" t="s">
        <v>27</v>
      </c>
      <c r="N1" s="7" t="s">
        <v>28</v>
      </c>
      <c r="O1" s="59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5</v>
      </c>
      <c r="V1" s="7" t="s">
        <v>35</v>
      </c>
      <c r="Y1" s="47" t="s">
        <v>2</v>
      </c>
      <c r="Z1" s="47"/>
      <c r="AA1" s="47" t="s">
        <v>1</v>
      </c>
      <c r="AB1" s="47"/>
      <c r="AC1" s="47"/>
      <c r="AD1" s="47" t="s">
        <v>0</v>
      </c>
    </row>
    <row r="2" spans="1:36" s="1" customFormat="1" ht="16.5">
      <c r="A2" s="6" t="s">
        <v>3</v>
      </c>
      <c r="B2" s="55" t="s">
        <v>4</v>
      </c>
      <c r="C2" s="6" t="s">
        <v>4</v>
      </c>
      <c r="D2" s="6" t="s">
        <v>4</v>
      </c>
      <c r="E2" s="6" t="s">
        <v>4</v>
      </c>
      <c r="F2" s="6" t="s">
        <v>4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4</v>
      </c>
      <c r="L2" s="6" t="s">
        <v>4</v>
      </c>
      <c r="M2" s="6" t="s">
        <v>4</v>
      </c>
      <c r="N2" s="6" t="s">
        <v>4</v>
      </c>
      <c r="O2" s="6" t="s">
        <v>4</v>
      </c>
      <c r="P2" s="6" t="s">
        <v>4</v>
      </c>
      <c r="Q2" s="6" t="s">
        <v>4</v>
      </c>
      <c r="R2" s="6" t="s">
        <v>4</v>
      </c>
      <c r="S2" s="6" t="s">
        <v>4</v>
      </c>
      <c r="T2" s="6" t="s">
        <v>4</v>
      </c>
      <c r="U2" s="6" t="s">
        <v>4</v>
      </c>
      <c r="V2" s="6" t="s">
        <v>4</v>
      </c>
      <c r="X2" s="29"/>
      <c r="Y2" s="31">
        <f>SUM(L3:L14)</f>
        <v>960839</v>
      </c>
      <c r="Z2" s="25" t="s">
        <v>6</v>
      </c>
      <c r="AA2" s="25">
        <v>1</v>
      </c>
      <c r="AB2" s="40">
        <f>LARGE($Y$2:$Y$11,1)</f>
        <v>1432439</v>
      </c>
      <c r="AC2" s="25" t="str">
        <f>VLOOKUP($AB2,$Y$2:$Z$11,2,FALSE)</f>
        <v>China</v>
      </c>
      <c r="AD2" s="33">
        <f>AB2/SUM(Y$2:Y$11)</f>
        <v>0.3795451305664353</v>
      </c>
      <c r="AE2" s="25"/>
      <c r="AF2" s="25"/>
      <c r="AG2" s="25"/>
      <c r="AH2" s="25"/>
      <c r="AI2" s="25"/>
      <c r="AJ2" s="25"/>
    </row>
    <row r="3" spans="1:40" ht="16.5">
      <c r="A3" s="51">
        <v>40998</v>
      </c>
      <c r="B3" s="56">
        <v>75</v>
      </c>
      <c r="C3" s="2">
        <v>73</v>
      </c>
      <c r="D3" s="2">
        <v>74</v>
      </c>
      <c r="E3" s="3">
        <v>3922629</v>
      </c>
      <c r="F3" s="3">
        <v>599454</v>
      </c>
      <c r="G3" s="3">
        <v>4522083</v>
      </c>
      <c r="H3" s="2">
        <v>86.01</v>
      </c>
      <c r="I3" s="2">
        <v>85.94</v>
      </c>
      <c r="J3" s="2">
        <v>71.31</v>
      </c>
      <c r="K3" s="3">
        <v>467442</v>
      </c>
      <c r="L3" s="3">
        <v>116731</v>
      </c>
      <c r="M3" s="3">
        <v>57864</v>
      </c>
      <c r="N3" s="3">
        <v>12733</v>
      </c>
      <c r="O3" s="3">
        <v>202099</v>
      </c>
      <c r="P3" s="3">
        <v>8666</v>
      </c>
      <c r="Q3" s="3">
        <v>21350</v>
      </c>
      <c r="R3" s="3">
        <v>27957</v>
      </c>
      <c r="S3" s="3">
        <v>6030</v>
      </c>
      <c r="T3" s="3">
        <v>2885</v>
      </c>
      <c r="U3" s="3"/>
      <c r="V3" s="3">
        <v>210632</v>
      </c>
      <c r="X3" s="8"/>
      <c r="Y3" s="31">
        <f>SUM(M3:M14)</f>
        <v>585895</v>
      </c>
      <c r="Z3" s="25" t="s">
        <v>14</v>
      </c>
      <c r="AA3" s="25">
        <v>2</v>
      </c>
      <c r="AB3" s="28">
        <f>LARGE($Y$2:$Y$11,2)</f>
        <v>960839</v>
      </c>
      <c r="AC3" s="25" t="str">
        <f>VLOOKUP($AB3,$Y$2:$Z$11,2,FALSE)</f>
        <v>Japan</v>
      </c>
      <c r="AD3" s="33">
        <f aca="true" t="shared" si="0" ref="AD3:AD11">AB3/SUM(Y$2:Y$11)</f>
        <v>0.2545879885344668</v>
      </c>
      <c r="AE3" s="26"/>
      <c r="AF3" s="26"/>
      <c r="AG3" s="26"/>
      <c r="AH3" s="26"/>
      <c r="AI3" s="26"/>
      <c r="AJ3" s="26"/>
      <c r="AK3" s="24"/>
      <c r="AL3" s="24"/>
      <c r="AM3" s="24"/>
      <c r="AN3" s="24"/>
    </row>
    <row r="4" spans="1:36" ht="16.5">
      <c r="A4" s="51">
        <v>40968</v>
      </c>
      <c r="B4" s="56">
        <v>68</v>
      </c>
      <c r="C4" s="2">
        <v>62</v>
      </c>
      <c r="D4" s="2">
        <v>67</v>
      </c>
      <c r="E4" s="3">
        <v>3373514</v>
      </c>
      <c r="F4" s="3">
        <v>513492</v>
      </c>
      <c r="G4" s="3">
        <v>3887006</v>
      </c>
      <c r="H4" s="2">
        <v>77.81</v>
      </c>
      <c r="I4" s="2">
        <v>76.6</v>
      </c>
      <c r="J4" s="2">
        <v>63.68</v>
      </c>
      <c r="K4" s="3">
        <v>317386</v>
      </c>
      <c r="L4" s="3">
        <v>100601</v>
      </c>
      <c r="M4" s="3">
        <v>33046</v>
      </c>
      <c r="N4" s="3">
        <v>14535</v>
      </c>
      <c r="O4" s="3">
        <v>119317</v>
      </c>
      <c r="P4" s="3">
        <v>6408</v>
      </c>
      <c r="Q4" s="3">
        <v>11751</v>
      </c>
      <c r="R4" s="3">
        <v>15788</v>
      </c>
      <c r="S4" s="3">
        <v>3929</v>
      </c>
      <c r="T4" s="3">
        <v>3364</v>
      </c>
      <c r="U4" s="3"/>
      <c r="V4" s="3">
        <v>123669</v>
      </c>
      <c r="X4" s="8"/>
      <c r="Y4" s="31">
        <f>SUM(N3:N14)</f>
        <v>141336</v>
      </c>
      <c r="Z4" s="25" t="s">
        <v>7</v>
      </c>
      <c r="AA4" s="25">
        <v>3</v>
      </c>
      <c r="AB4" s="28">
        <f>LARGE($Y$2:$Y$11,3)</f>
        <v>585895</v>
      </c>
      <c r="AC4" s="25" t="str">
        <f>VLOOKUP($AB4,$Y$2:$Z$11,2,FALSE)</f>
        <v>Hong Kong-Macau </v>
      </c>
      <c r="AD4" s="33">
        <f t="shared" si="0"/>
        <v>0.15524123140547108</v>
      </c>
      <c r="AE4" s="25"/>
      <c r="AF4" s="25"/>
      <c r="AG4" s="25"/>
      <c r="AH4" s="25"/>
      <c r="AI4" s="25"/>
      <c r="AJ4" s="25"/>
    </row>
    <row r="5" spans="1:36" ht="16.5">
      <c r="A5" s="51">
        <v>40939</v>
      </c>
      <c r="B5" s="56">
        <v>59</v>
      </c>
      <c r="C5" s="3">
        <v>53</v>
      </c>
      <c r="D5" s="2">
        <v>58</v>
      </c>
      <c r="E5" s="3">
        <v>4133225</v>
      </c>
      <c r="F5" s="3">
        <v>610094</v>
      </c>
      <c r="G5" s="3">
        <v>4743318</v>
      </c>
      <c r="H5" s="2">
        <v>62.57</v>
      </c>
      <c r="I5" s="2">
        <v>66.01</v>
      </c>
      <c r="J5" s="2">
        <v>55.38</v>
      </c>
      <c r="K5" s="3">
        <v>271871</v>
      </c>
      <c r="L5" s="3">
        <v>63911</v>
      </c>
      <c r="M5" s="3">
        <v>44755</v>
      </c>
      <c r="N5" s="3">
        <v>17516</v>
      </c>
      <c r="O5" s="3">
        <v>96852</v>
      </c>
      <c r="P5" s="3">
        <v>7365</v>
      </c>
      <c r="Q5" s="3">
        <v>9648</v>
      </c>
      <c r="R5" s="3">
        <v>15043</v>
      </c>
      <c r="S5" s="3">
        <v>4277</v>
      </c>
      <c r="T5" s="3">
        <v>4389</v>
      </c>
      <c r="U5" s="3"/>
      <c r="V5" s="3">
        <v>104484</v>
      </c>
      <c r="X5" s="8"/>
      <c r="Y5" s="31">
        <f>SUM(O3:O14)</f>
        <v>1432439</v>
      </c>
      <c r="Z5" s="25" t="s">
        <v>8</v>
      </c>
      <c r="AA5" s="25">
        <v>4</v>
      </c>
      <c r="AB5" s="28">
        <f>LARGE($Y$2:$Y$11,4)</f>
        <v>239741</v>
      </c>
      <c r="AC5" s="25" t="str">
        <f aca="true" t="shared" si="1" ref="AC5:AC11">VLOOKUP($AB5,$Y$2:$Z$11,2,FALSE)</f>
        <v>Malaysia</v>
      </c>
      <c r="AD5" s="33">
        <f t="shared" si="0"/>
        <v>0.0635227951397077</v>
      </c>
      <c r="AE5" s="27"/>
      <c r="AF5" s="27"/>
      <c r="AG5" s="27"/>
      <c r="AH5" s="27"/>
      <c r="AI5" s="27"/>
      <c r="AJ5" s="27"/>
    </row>
    <row r="6" spans="1:30" ht="16.5">
      <c r="A6" s="51">
        <v>40907</v>
      </c>
      <c r="B6" s="56">
        <v>76</v>
      </c>
      <c r="C6" s="3">
        <v>67</v>
      </c>
      <c r="D6" s="2">
        <v>74</v>
      </c>
      <c r="E6" s="3">
        <v>4040549</v>
      </c>
      <c r="F6" s="3">
        <v>595815</v>
      </c>
      <c r="G6" s="3">
        <v>4636364</v>
      </c>
      <c r="H6" s="2">
        <v>83.11</v>
      </c>
      <c r="I6" s="2">
        <v>80.23</v>
      </c>
      <c r="J6" s="2">
        <v>75.23</v>
      </c>
      <c r="K6" s="3">
        <v>438647</v>
      </c>
      <c r="L6" s="3">
        <v>97289</v>
      </c>
      <c r="M6" s="3">
        <v>71925</v>
      </c>
      <c r="N6" s="3">
        <v>12745</v>
      </c>
      <c r="O6" s="3">
        <v>132331</v>
      </c>
      <c r="P6" s="3">
        <v>11558</v>
      </c>
      <c r="Q6" s="3">
        <v>49622</v>
      </c>
      <c r="R6" s="3">
        <v>36791</v>
      </c>
      <c r="S6" s="3">
        <v>5386</v>
      </c>
      <c r="T6" s="3">
        <v>4881</v>
      </c>
      <c r="U6" s="3"/>
      <c r="V6" s="3">
        <v>148259</v>
      </c>
      <c r="X6" s="8"/>
      <c r="Y6" s="32">
        <f>SUM(P3:P14)</f>
        <v>101121</v>
      </c>
      <c r="Z6" s="25" t="s">
        <v>9</v>
      </c>
      <c r="AA6" s="25">
        <v>5</v>
      </c>
      <c r="AB6" s="28">
        <f>LARGE($Y$2:$Y$11,5)</f>
        <v>223021</v>
      </c>
      <c r="AC6" s="25" t="str">
        <f t="shared" si="1"/>
        <v>Sigapore</v>
      </c>
      <c r="AD6" s="33">
        <f t="shared" si="0"/>
        <v>0.05909259281830288</v>
      </c>
    </row>
    <row r="7" spans="1:30" ht="16.5">
      <c r="A7" s="51">
        <v>40877</v>
      </c>
      <c r="B7" s="56">
        <v>79</v>
      </c>
      <c r="C7" s="3">
        <v>72</v>
      </c>
      <c r="D7" s="2">
        <v>77</v>
      </c>
      <c r="E7" s="3">
        <v>3951857</v>
      </c>
      <c r="F7" s="3">
        <v>566391</v>
      </c>
      <c r="G7" s="3">
        <v>4518248</v>
      </c>
      <c r="H7" s="2">
        <v>88.13</v>
      </c>
      <c r="I7" s="2">
        <v>86.37</v>
      </c>
      <c r="J7" s="2">
        <v>78.84</v>
      </c>
      <c r="K7" s="3">
        <v>395798</v>
      </c>
      <c r="L7" s="3">
        <v>96275</v>
      </c>
      <c r="M7" s="3">
        <v>43150</v>
      </c>
      <c r="N7" s="3">
        <v>11288</v>
      </c>
      <c r="O7" s="3">
        <v>158150</v>
      </c>
      <c r="P7" s="3">
        <v>9582</v>
      </c>
      <c r="Q7" s="3">
        <v>29096</v>
      </c>
      <c r="R7" s="3">
        <v>31095</v>
      </c>
      <c r="S7" s="3">
        <v>4964</v>
      </c>
      <c r="T7" s="3">
        <v>2711</v>
      </c>
      <c r="U7" s="3"/>
      <c r="V7" s="3">
        <v>161835</v>
      </c>
      <c r="X7" s="8"/>
      <c r="Y7" s="32">
        <f>SUM(Q3:Q14)</f>
        <v>223021</v>
      </c>
      <c r="Z7" s="25" t="s">
        <v>10</v>
      </c>
      <c r="AA7" s="25">
        <v>6</v>
      </c>
      <c r="AB7" s="28">
        <f>LARGE($Y$2:$Y$11,6)</f>
        <v>141336</v>
      </c>
      <c r="AC7" s="25" t="str">
        <f t="shared" si="1"/>
        <v>Korea</v>
      </c>
      <c r="AD7" s="33">
        <f t="shared" si="0"/>
        <v>0.037448987757061694</v>
      </c>
    </row>
    <row r="8" spans="1:30" ht="16.5">
      <c r="A8" s="51">
        <v>40847</v>
      </c>
      <c r="B8" s="56">
        <v>74</v>
      </c>
      <c r="C8" s="2">
        <v>66</v>
      </c>
      <c r="D8" s="2">
        <v>73</v>
      </c>
      <c r="E8" s="3">
        <v>4112040</v>
      </c>
      <c r="F8" s="3">
        <v>583487</v>
      </c>
      <c r="G8" s="3">
        <v>4695526</v>
      </c>
      <c r="H8" s="2">
        <v>80.13</v>
      </c>
      <c r="I8" s="2">
        <v>78.74</v>
      </c>
      <c r="J8" s="2">
        <v>74.28</v>
      </c>
      <c r="K8" s="3">
        <v>318239</v>
      </c>
      <c r="L8" s="3">
        <v>79515</v>
      </c>
      <c r="M8" s="3">
        <v>40801</v>
      </c>
      <c r="N8" s="3">
        <v>9479</v>
      </c>
      <c r="O8" s="3">
        <v>115625</v>
      </c>
      <c r="P8" s="3">
        <v>11543</v>
      </c>
      <c r="Q8" s="3">
        <v>17371</v>
      </c>
      <c r="R8" s="3">
        <v>19873</v>
      </c>
      <c r="S8" s="3">
        <v>5486</v>
      </c>
      <c r="T8" s="3">
        <v>2931</v>
      </c>
      <c r="U8" s="3"/>
      <c r="V8" s="3">
        <v>119095</v>
      </c>
      <c r="X8" s="8"/>
      <c r="Y8" s="32">
        <f>SUM(R3:R14)</f>
        <v>239741</v>
      </c>
      <c r="Z8" s="25" t="s">
        <v>11</v>
      </c>
      <c r="AA8" s="25">
        <v>7</v>
      </c>
      <c r="AB8" s="28">
        <f>LARGE($Y$2:$Y$11,7)</f>
        <v>101121</v>
      </c>
      <c r="AC8" s="25" t="str">
        <f t="shared" si="1"/>
        <v>American</v>
      </c>
      <c r="AD8" s="33">
        <f t="shared" si="0"/>
        <v>0.026793450295620618</v>
      </c>
    </row>
    <row r="9" spans="1:30" ht="16.5">
      <c r="A9" s="51">
        <v>40816</v>
      </c>
      <c r="B9" s="56">
        <v>67</v>
      </c>
      <c r="C9" s="2">
        <v>58</v>
      </c>
      <c r="D9" s="2">
        <v>65</v>
      </c>
      <c r="E9" s="3">
        <v>3596873</v>
      </c>
      <c r="F9" s="3">
        <v>485471</v>
      </c>
      <c r="G9" s="3">
        <v>4082344</v>
      </c>
      <c r="H9" s="2">
        <v>73.04</v>
      </c>
      <c r="I9" s="2">
        <v>73.53</v>
      </c>
      <c r="J9" s="2">
        <v>63.24</v>
      </c>
      <c r="K9" s="3">
        <v>252005</v>
      </c>
      <c r="L9" s="3">
        <v>90172</v>
      </c>
      <c r="M9" s="3">
        <v>33825</v>
      </c>
      <c r="N9" s="3">
        <v>9331</v>
      </c>
      <c r="O9" s="3">
        <v>73622</v>
      </c>
      <c r="P9" s="3">
        <v>6261</v>
      </c>
      <c r="Q9" s="3">
        <v>12741</v>
      </c>
      <c r="R9" s="3">
        <v>13139</v>
      </c>
      <c r="S9" s="3">
        <v>3641</v>
      </c>
      <c r="T9" s="3">
        <v>2276</v>
      </c>
      <c r="U9" s="3"/>
      <c r="V9" s="3">
        <v>74397</v>
      </c>
      <c r="X9" s="8"/>
      <c r="Y9" s="32">
        <f>SUM(S3:S14)</f>
        <v>55992</v>
      </c>
      <c r="Z9" s="25" t="s">
        <v>12</v>
      </c>
      <c r="AA9" s="25">
        <v>8</v>
      </c>
      <c r="AB9" s="28">
        <f>LARGE($Y$2:$Y$11,8)</f>
        <v>55992</v>
      </c>
      <c r="AC9" s="25" t="str">
        <f t="shared" si="1"/>
        <v>Europe</v>
      </c>
      <c r="AD9" s="33">
        <f t="shared" si="0"/>
        <v>0.014835878491632693</v>
      </c>
    </row>
    <row r="10" spans="1:30" ht="16.5">
      <c r="A10" s="51">
        <v>40786</v>
      </c>
      <c r="B10" s="56">
        <v>68</v>
      </c>
      <c r="C10" s="2">
        <v>58</v>
      </c>
      <c r="D10" s="2">
        <v>66</v>
      </c>
      <c r="E10" s="3">
        <v>3354524</v>
      </c>
      <c r="F10" s="3">
        <v>449874</v>
      </c>
      <c r="G10" s="3">
        <v>3804398</v>
      </c>
      <c r="H10" s="2">
        <v>71.14</v>
      </c>
      <c r="I10" s="2">
        <v>73.45</v>
      </c>
      <c r="J10" s="2">
        <v>64.32</v>
      </c>
      <c r="K10" s="3">
        <v>298990</v>
      </c>
      <c r="L10" s="3">
        <v>84212</v>
      </c>
      <c r="M10" s="3">
        <v>56468</v>
      </c>
      <c r="N10" s="3">
        <v>12446</v>
      </c>
      <c r="O10" s="3">
        <v>95529</v>
      </c>
      <c r="P10" s="3">
        <v>6424</v>
      </c>
      <c r="Q10" s="3">
        <v>9900</v>
      </c>
      <c r="R10" s="3">
        <v>16430</v>
      </c>
      <c r="S10" s="3">
        <v>4748</v>
      </c>
      <c r="T10" s="3">
        <v>1418</v>
      </c>
      <c r="U10" s="3"/>
      <c r="V10" s="3">
        <v>95700</v>
      </c>
      <c r="X10" s="8"/>
      <c r="Y10" s="32">
        <f>SUM(T3:T14)</f>
        <v>33710</v>
      </c>
      <c r="Z10" s="25" t="s">
        <v>15</v>
      </c>
      <c r="AA10" s="25">
        <v>9</v>
      </c>
      <c r="AB10" s="28">
        <f>LARGE($Y$2:$Y$11,9)</f>
        <v>33710</v>
      </c>
      <c r="AC10" s="25" t="str">
        <f t="shared" si="1"/>
        <v>New Zealand-Austrlia</v>
      </c>
      <c r="AD10" s="33">
        <f t="shared" si="0"/>
        <v>0.008931944991301224</v>
      </c>
    </row>
    <row r="11" spans="1:30" ht="16.5">
      <c r="A11" s="51">
        <v>40753</v>
      </c>
      <c r="B11" s="56">
        <v>70</v>
      </c>
      <c r="C11" s="3">
        <v>58</v>
      </c>
      <c r="D11" s="2">
        <v>67</v>
      </c>
      <c r="E11" s="3">
        <v>3710483</v>
      </c>
      <c r="F11" s="3">
        <v>477393</v>
      </c>
      <c r="G11" s="3">
        <v>4187822</v>
      </c>
      <c r="H11" s="2">
        <v>68.34</v>
      </c>
      <c r="I11" s="2">
        <v>68.62</v>
      </c>
      <c r="J11" s="2">
        <v>71.75</v>
      </c>
      <c r="K11" s="3">
        <v>257359</v>
      </c>
      <c r="L11" s="3">
        <v>61458</v>
      </c>
      <c r="M11" s="3">
        <v>50764</v>
      </c>
      <c r="N11" s="3">
        <v>9307</v>
      </c>
      <c r="O11" s="3">
        <v>90483</v>
      </c>
      <c r="P11" s="3">
        <v>8445</v>
      </c>
      <c r="Q11" s="3">
        <v>11751</v>
      </c>
      <c r="R11" s="3">
        <v>10214</v>
      </c>
      <c r="S11" s="3">
        <v>5127</v>
      </c>
      <c r="T11" s="3">
        <v>2270</v>
      </c>
      <c r="U11" s="3"/>
      <c r="V11" s="3">
        <v>88571</v>
      </c>
      <c r="X11" s="8"/>
      <c r="Y11" s="32">
        <f>SUM(U3:U14)</f>
        <v>0</v>
      </c>
      <c r="Z11" s="25" t="s">
        <v>13</v>
      </c>
      <c r="AA11" s="25">
        <v>10</v>
      </c>
      <c r="AB11" s="28">
        <f>LARGE($Y$2:$Y$11,10)</f>
        <v>0</v>
      </c>
      <c r="AC11" s="25" t="str">
        <f t="shared" si="1"/>
        <v>other</v>
      </c>
      <c r="AD11" s="33">
        <f t="shared" si="0"/>
        <v>0</v>
      </c>
    </row>
    <row r="12" spans="1:24" ht="16.5">
      <c r="A12" s="51">
        <v>40724</v>
      </c>
      <c r="B12" s="56">
        <v>68</v>
      </c>
      <c r="C12" s="3">
        <v>61</v>
      </c>
      <c r="D12" s="2">
        <v>66</v>
      </c>
      <c r="E12" s="3">
        <v>3622218</v>
      </c>
      <c r="F12" s="3">
        <v>492259</v>
      </c>
      <c r="G12" s="3">
        <v>4114477</v>
      </c>
      <c r="H12" s="2">
        <v>70.59</v>
      </c>
      <c r="I12" s="2">
        <v>74.09</v>
      </c>
      <c r="J12" s="2">
        <v>67.32</v>
      </c>
      <c r="K12" s="3">
        <v>254424</v>
      </c>
      <c r="L12" s="3">
        <v>57731</v>
      </c>
      <c r="M12" s="3">
        <v>53501</v>
      </c>
      <c r="N12" s="3">
        <v>10960</v>
      </c>
      <c r="O12" s="3">
        <v>76397</v>
      </c>
      <c r="P12" s="3">
        <v>8469</v>
      </c>
      <c r="Q12" s="3">
        <v>18700</v>
      </c>
      <c r="R12" s="3">
        <v>15448</v>
      </c>
      <c r="S12" s="3">
        <v>3331</v>
      </c>
      <c r="T12" s="3">
        <v>1816</v>
      </c>
      <c r="U12" s="3"/>
      <c r="V12" s="3">
        <v>73621</v>
      </c>
      <c r="X12" s="8"/>
    </row>
    <row r="13" spans="1:24" ht="16.5">
      <c r="A13" s="51">
        <v>40694</v>
      </c>
      <c r="B13" s="56">
        <v>64</v>
      </c>
      <c r="C13" s="3">
        <v>56</v>
      </c>
      <c r="D13" s="2">
        <v>62</v>
      </c>
      <c r="E13" s="3">
        <v>3518665</v>
      </c>
      <c r="F13" s="3">
        <v>478617</v>
      </c>
      <c r="G13" s="3">
        <v>3997283</v>
      </c>
      <c r="H13" s="2">
        <v>65.09</v>
      </c>
      <c r="I13" s="2">
        <v>69.22</v>
      </c>
      <c r="J13" s="2">
        <v>64.59</v>
      </c>
      <c r="K13" s="3">
        <v>274035</v>
      </c>
      <c r="L13" s="3">
        <v>57500</v>
      </c>
      <c r="M13" s="3">
        <v>37388</v>
      </c>
      <c r="N13" s="3">
        <v>11514</v>
      </c>
      <c r="O13" s="3">
        <v>113292</v>
      </c>
      <c r="P13" s="3">
        <v>7235</v>
      </c>
      <c r="Q13" s="3">
        <v>15211</v>
      </c>
      <c r="R13" s="3">
        <v>18335</v>
      </c>
      <c r="S13" s="3">
        <v>3910</v>
      </c>
      <c r="T13" s="3">
        <v>1561</v>
      </c>
      <c r="U13" s="3"/>
      <c r="V13" s="3">
        <v>110562</v>
      </c>
      <c r="X13" s="8"/>
    </row>
    <row r="14" spans="1:24" ht="16.5">
      <c r="A14" s="51">
        <v>40662</v>
      </c>
      <c r="B14" s="56">
        <v>72</v>
      </c>
      <c r="C14" s="3">
        <v>66</v>
      </c>
      <c r="D14" s="2">
        <v>71</v>
      </c>
      <c r="E14" s="3">
        <v>3363853</v>
      </c>
      <c r="F14" s="3">
        <v>472467</v>
      </c>
      <c r="G14" s="3">
        <v>3836319</v>
      </c>
      <c r="H14" s="2">
        <v>75.68</v>
      </c>
      <c r="I14" s="2">
        <v>79.51</v>
      </c>
      <c r="J14" s="2">
        <v>72.28</v>
      </c>
      <c r="K14" s="3">
        <v>350884</v>
      </c>
      <c r="L14" s="3">
        <v>55444</v>
      </c>
      <c r="M14" s="3">
        <v>62408</v>
      </c>
      <c r="N14" s="3">
        <v>9482</v>
      </c>
      <c r="O14" s="3">
        <v>158742</v>
      </c>
      <c r="P14" s="3">
        <v>9165</v>
      </c>
      <c r="Q14" s="3">
        <v>15880</v>
      </c>
      <c r="R14" s="3">
        <v>19628</v>
      </c>
      <c r="S14" s="3">
        <v>5163</v>
      </c>
      <c r="T14" s="3">
        <v>3208</v>
      </c>
      <c r="U14" s="3"/>
      <c r="V14" s="3">
        <v>155762</v>
      </c>
      <c r="X14" s="8"/>
    </row>
    <row r="15" spans="1:24" ht="16.5">
      <c r="A15" s="51">
        <v>40633</v>
      </c>
      <c r="B15" s="56">
        <v>67</v>
      </c>
      <c r="C15" s="3">
        <v>63</v>
      </c>
      <c r="D15" s="2">
        <v>66</v>
      </c>
      <c r="E15" s="3">
        <v>3308010</v>
      </c>
      <c r="F15" s="3">
        <v>479158</v>
      </c>
      <c r="G15" s="3">
        <v>3787169</v>
      </c>
      <c r="H15" s="2">
        <v>77.23</v>
      </c>
      <c r="I15" s="2">
        <v>80.1</v>
      </c>
      <c r="J15" s="2">
        <v>63.26</v>
      </c>
      <c r="K15" s="3">
        <v>316752</v>
      </c>
      <c r="L15" s="3">
        <v>80112</v>
      </c>
      <c r="M15" s="3">
        <v>37678</v>
      </c>
      <c r="N15" s="3">
        <v>9687</v>
      </c>
      <c r="O15" s="3">
        <v>122200</v>
      </c>
      <c r="P15" s="3">
        <v>8875</v>
      </c>
      <c r="Q15" s="3">
        <v>16315</v>
      </c>
      <c r="R15" s="3">
        <v>23506</v>
      </c>
      <c r="S15" s="3">
        <v>4383</v>
      </c>
      <c r="T15" s="3">
        <v>2025</v>
      </c>
      <c r="U15" s="3"/>
      <c r="V15" s="3">
        <v>120158</v>
      </c>
      <c r="X15" s="8"/>
    </row>
    <row r="16" spans="1:24" ht="16.5">
      <c r="A16" s="51">
        <v>40599</v>
      </c>
      <c r="B16" s="56">
        <v>69</v>
      </c>
      <c r="C16" s="3">
        <v>65</v>
      </c>
      <c r="D16" s="2">
        <v>69</v>
      </c>
      <c r="E16" s="3">
        <v>3394472</v>
      </c>
      <c r="F16" s="3">
        <v>494216</v>
      </c>
      <c r="G16" s="3">
        <v>3888688</v>
      </c>
      <c r="H16" s="2">
        <v>78.61</v>
      </c>
      <c r="I16" s="2">
        <v>75.46</v>
      </c>
      <c r="J16" s="2">
        <v>70.04</v>
      </c>
      <c r="K16" s="3">
        <v>259821</v>
      </c>
      <c r="L16" s="3">
        <v>74385</v>
      </c>
      <c r="M16" s="3">
        <v>39948</v>
      </c>
      <c r="N16" s="3">
        <v>14118</v>
      </c>
      <c r="O16" s="3">
        <v>85178</v>
      </c>
      <c r="P16" s="3">
        <v>7029</v>
      </c>
      <c r="Q16" s="3">
        <v>9293</v>
      </c>
      <c r="R16" s="3">
        <v>14833</v>
      </c>
      <c r="S16" s="3">
        <v>4850</v>
      </c>
      <c r="T16" s="3">
        <v>2676</v>
      </c>
      <c r="U16" s="3"/>
      <c r="V16" s="3">
        <v>83085</v>
      </c>
      <c r="X16" s="8"/>
    </row>
    <row r="17" spans="1:24" ht="16.5">
      <c r="A17" s="51">
        <v>40571</v>
      </c>
      <c r="B17" s="56">
        <v>61</v>
      </c>
      <c r="C17" s="3">
        <v>58</v>
      </c>
      <c r="D17" s="2">
        <v>61</v>
      </c>
      <c r="E17" s="3">
        <v>3936162</v>
      </c>
      <c r="F17" s="3">
        <v>602437</v>
      </c>
      <c r="G17" s="3">
        <v>4538599</v>
      </c>
      <c r="H17" s="2">
        <v>72.51</v>
      </c>
      <c r="I17" s="2">
        <v>70.1</v>
      </c>
      <c r="J17" s="2">
        <v>57.86</v>
      </c>
      <c r="K17" s="3">
        <v>216902</v>
      </c>
      <c r="L17" s="3">
        <v>68640</v>
      </c>
      <c r="M17" s="3">
        <v>25901</v>
      </c>
      <c r="N17" s="3">
        <v>13436</v>
      </c>
      <c r="O17" s="3">
        <v>69384</v>
      </c>
      <c r="P17" s="3">
        <v>7087</v>
      </c>
      <c r="Q17" s="3">
        <v>8233</v>
      </c>
      <c r="R17" s="3">
        <v>11076</v>
      </c>
      <c r="S17" s="3">
        <v>3550</v>
      </c>
      <c r="T17" s="3">
        <v>3381</v>
      </c>
      <c r="U17" s="3"/>
      <c r="V17" s="3">
        <v>67257</v>
      </c>
      <c r="X17" s="8"/>
    </row>
    <row r="18" spans="1:24" ht="16.5">
      <c r="A18" s="51">
        <v>40543</v>
      </c>
      <c r="B18" s="56">
        <v>73</v>
      </c>
      <c r="C18" s="3">
        <v>70</v>
      </c>
      <c r="D18" s="2">
        <v>73</v>
      </c>
      <c r="E18" s="3">
        <v>3584000</v>
      </c>
      <c r="F18" s="3">
        <v>528973</v>
      </c>
      <c r="G18" s="3">
        <v>4112973</v>
      </c>
      <c r="H18" s="2">
        <v>83.51</v>
      </c>
      <c r="I18" s="2">
        <v>84.94</v>
      </c>
      <c r="J18" s="2">
        <v>73.2</v>
      </c>
      <c r="K18" s="3">
        <v>328702</v>
      </c>
      <c r="L18" s="3">
        <v>71399</v>
      </c>
      <c r="M18" s="3">
        <v>59204</v>
      </c>
      <c r="N18" s="3">
        <v>9065</v>
      </c>
      <c r="O18" s="3">
        <v>86076</v>
      </c>
      <c r="P18" s="3">
        <v>11808</v>
      </c>
      <c r="Q18" s="3">
        <v>35141</v>
      </c>
      <c r="R18" s="3">
        <v>34275</v>
      </c>
      <c r="S18" s="3">
        <v>4806</v>
      </c>
      <c r="T18" s="3">
        <v>4694</v>
      </c>
      <c r="U18" s="3">
        <v>12234</v>
      </c>
      <c r="V18" s="3">
        <v>81905</v>
      </c>
      <c r="X18" s="8"/>
    </row>
    <row r="19" spans="1:24" ht="16.5">
      <c r="A19" s="51">
        <v>40512</v>
      </c>
      <c r="B19" s="56">
        <v>75</v>
      </c>
      <c r="C19" s="3">
        <v>76</v>
      </c>
      <c r="D19" s="2">
        <v>75</v>
      </c>
      <c r="E19" s="3">
        <v>3361311</v>
      </c>
      <c r="F19" s="3">
        <v>458461</v>
      </c>
      <c r="G19" s="3">
        <v>3819771</v>
      </c>
      <c r="H19" s="2">
        <v>86.25</v>
      </c>
      <c r="I19" s="2">
        <v>85.08</v>
      </c>
      <c r="J19" s="2">
        <v>76.84</v>
      </c>
      <c r="K19" s="3">
        <v>323792</v>
      </c>
      <c r="L19" s="3">
        <v>73477</v>
      </c>
      <c r="M19" s="3">
        <v>37958</v>
      </c>
      <c r="N19" s="3">
        <v>9619</v>
      </c>
      <c r="O19" s="3">
        <v>130748</v>
      </c>
      <c r="P19" s="3">
        <v>9607</v>
      </c>
      <c r="Q19" s="3">
        <v>21080</v>
      </c>
      <c r="R19" s="3">
        <v>27708</v>
      </c>
      <c r="S19" s="3">
        <v>4240</v>
      </c>
      <c r="T19" s="3">
        <v>2289</v>
      </c>
      <c r="U19" s="3">
        <v>7066</v>
      </c>
      <c r="V19" s="3">
        <v>128016</v>
      </c>
      <c r="X19" s="8"/>
    </row>
    <row r="20" spans="1:24" ht="16.5">
      <c r="A20" s="51">
        <v>40480</v>
      </c>
      <c r="B20" s="56">
        <v>71</v>
      </c>
      <c r="C20" s="3">
        <v>70</v>
      </c>
      <c r="D20" s="2">
        <v>71</v>
      </c>
      <c r="E20" s="3">
        <v>3401314</v>
      </c>
      <c r="F20" s="3">
        <v>475633</v>
      </c>
      <c r="G20" s="3">
        <v>3876947</v>
      </c>
      <c r="H20" s="2">
        <v>79.92</v>
      </c>
      <c r="I20" s="2">
        <v>77.69</v>
      </c>
      <c r="J20" s="2">
        <v>73.07</v>
      </c>
      <c r="K20" s="3">
        <v>280999</v>
      </c>
      <c r="L20" s="3">
        <v>60672</v>
      </c>
      <c r="M20" s="3">
        <v>39123</v>
      </c>
      <c r="N20" s="3">
        <v>7242</v>
      </c>
      <c r="O20" s="3">
        <v>114312</v>
      </c>
      <c r="P20" s="3">
        <v>10383</v>
      </c>
      <c r="Q20" s="3">
        <v>12650</v>
      </c>
      <c r="R20" s="3">
        <v>19413</v>
      </c>
      <c r="S20" s="3">
        <v>5556</v>
      </c>
      <c r="T20" s="3">
        <v>2567</v>
      </c>
      <c r="U20" s="3">
        <v>9081</v>
      </c>
      <c r="V20" s="3">
        <v>111379</v>
      </c>
      <c r="X20" s="8"/>
    </row>
    <row r="21" spans="1:24" ht="16.5">
      <c r="A21" s="51">
        <v>40451</v>
      </c>
      <c r="B21" s="56">
        <v>62</v>
      </c>
      <c r="C21" s="2">
        <v>60</v>
      </c>
      <c r="D21" s="2">
        <v>62</v>
      </c>
      <c r="E21" s="3">
        <v>3081559</v>
      </c>
      <c r="F21" s="3">
        <v>413151</v>
      </c>
      <c r="G21" s="3">
        <v>3494710</v>
      </c>
      <c r="H21" s="2">
        <v>68.26</v>
      </c>
      <c r="I21" s="2">
        <v>68.7</v>
      </c>
      <c r="J21" s="2">
        <v>62.15</v>
      </c>
      <c r="K21" s="3">
        <v>225268</v>
      </c>
      <c r="L21" s="3">
        <v>58608</v>
      </c>
      <c r="M21" s="3">
        <v>37022</v>
      </c>
      <c r="N21" s="3">
        <v>8307</v>
      </c>
      <c r="O21" s="3">
        <v>70916</v>
      </c>
      <c r="P21" s="3">
        <v>7306</v>
      </c>
      <c r="Q21" s="3">
        <v>8498</v>
      </c>
      <c r="R21" s="3">
        <v>17847</v>
      </c>
      <c r="S21" s="3">
        <v>4014</v>
      </c>
      <c r="T21" s="3">
        <v>2826</v>
      </c>
      <c r="U21" s="3">
        <v>9924</v>
      </c>
      <c r="V21" s="3">
        <v>68697</v>
      </c>
      <c r="X21" s="8"/>
    </row>
    <row r="22" spans="1:24" ht="16.5">
      <c r="A22" s="51">
        <v>40421</v>
      </c>
      <c r="B22" s="56">
        <v>68</v>
      </c>
      <c r="C22" s="3">
        <v>61</v>
      </c>
      <c r="D22" s="2">
        <v>67</v>
      </c>
      <c r="E22" s="3">
        <v>3122945</v>
      </c>
      <c r="F22" s="3">
        <v>390348</v>
      </c>
      <c r="G22" s="3">
        <v>3513293</v>
      </c>
      <c r="H22" s="2">
        <v>72.69</v>
      </c>
      <c r="I22" s="2">
        <v>66.7</v>
      </c>
      <c r="J22" s="2">
        <v>66.55</v>
      </c>
      <c r="K22" s="3">
        <v>245851</v>
      </c>
      <c r="L22" s="3">
        <v>57450</v>
      </c>
      <c r="M22" s="3">
        <v>61202</v>
      </c>
      <c r="N22" s="3">
        <v>8873</v>
      </c>
      <c r="O22" s="3">
        <v>82194</v>
      </c>
      <c r="P22" s="3">
        <v>7252</v>
      </c>
      <c r="Q22" s="3">
        <v>6975</v>
      </c>
      <c r="R22" s="3">
        <v>9905</v>
      </c>
      <c r="S22" s="3">
        <v>4664</v>
      </c>
      <c r="T22" s="3">
        <v>1497</v>
      </c>
      <c r="U22" s="3">
        <v>5839</v>
      </c>
      <c r="V22" s="3">
        <v>78607</v>
      </c>
      <c r="X22" s="8"/>
    </row>
    <row r="23" spans="1:24" ht="16.5">
      <c r="A23" s="51">
        <v>40389</v>
      </c>
      <c r="B23" s="56">
        <v>69</v>
      </c>
      <c r="C23" s="2">
        <v>61</v>
      </c>
      <c r="D23" s="2">
        <v>68</v>
      </c>
      <c r="E23" s="3">
        <v>3242184</v>
      </c>
      <c r="F23" s="3">
        <v>412260</v>
      </c>
      <c r="G23" s="3">
        <v>3654444</v>
      </c>
      <c r="H23" s="2">
        <v>69.48</v>
      </c>
      <c r="I23" s="2">
        <v>62.02</v>
      </c>
      <c r="J23" s="2">
        <v>70.94</v>
      </c>
      <c r="K23" s="3">
        <v>240033</v>
      </c>
      <c r="L23" s="3">
        <v>46249</v>
      </c>
      <c r="M23" s="3">
        <v>54858</v>
      </c>
      <c r="N23" s="3">
        <v>7115</v>
      </c>
      <c r="O23" s="3">
        <v>92991</v>
      </c>
      <c r="P23" s="3">
        <v>9595</v>
      </c>
      <c r="Q23" s="3">
        <v>8015</v>
      </c>
      <c r="R23" s="3">
        <v>8852</v>
      </c>
      <c r="S23" s="3">
        <v>4316</v>
      </c>
      <c r="T23" s="3">
        <v>1982</v>
      </c>
      <c r="U23" s="3">
        <v>6060</v>
      </c>
      <c r="V23" s="3">
        <v>90215</v>
      </c>
      <c r="X23" s="8"/>
    </row>
    <row r="24" spans="1:24" ht="16.5">
      <c r="A24" s="51">
        <v>40359</v>
      </c>
      <c r="B24" s="56">
        <v>68</v>
      </c>
      <c r="C24" s="2">
        <v>61</v>
      </c>
      <c r="D24" s="2">
        <v>67</v>
      </c>
      <c r="E24" s="3">
        <v>3007302</v>
      </c>
      <c r="F24" s="3">
        <v>346254</v>
      </c>
      <c r="G24" s="3">
        <v>3353556</v>
      </c>
      <c r="H24" s="2">
        <v>73.67</v>
      </c>
      <c r="I24" s="2">
        <v>71.1</v>
      </c>
      <c r="J24" s="2">
        <v>68.3</v>
      </c>
      <c r="K24" s="3">
        <v>274989</v>
      </c>
      <c r="L24" s="3">
        <v>50558</v>
      </c>
      <c r="M24" s="3">
        <v>58723</v>
      </c>
      <c r="N24" s="3">
        <v>6628</v>
      </c>
      <c r="O24" s="3">
        <v>103667</v>
      </c>
      <c r="P24" s="3">
        <v>10292</v>
      </c>
      <c r="Q24" s="3">
        <v>14976</v>
      </c>
      <c r="R24" s="3">
        <v>17956</v>
      </c>
      <c r="S24" s="3">
        <v>3392</v>
      </c>
      <c r="T24" s="3">
        <v>1784</v>
      </c>
      <c r="U24" s="3">
        <v>7013</v>
      </c>
      <c r="V24" s="3">
        <v>99933</v>
      </c>
      <c r="X24" s="8"/>
    </row>
    <row r="25" spans="1:24" ht="16.5">
      <c r="A25" s="51">
        <v>40329</v>
      </c>
      <c r="B25" s="56">
        <v>70</v>
      </c>
      <c r="C25" s="2">
        <v>65</v>
      </c>
      <c r="D25" s="2">
        <v>69</v>
      </c>
      <c r="E25" s="3">
        <v>3225839</v>
      </c>
      <c r="F25" s="3">
        <v>379629</v>
      </c>
      <c r="G25" s="3">
        <v>3605468</v>
      </c>
      <c r="H25" s="2">
        <v>75.25</v>
      </c>
      <c r="I25" s="2">
        <v>69.05</v>
      </c>
      <c r="J25" s="2">
        <v>70.49</v>
      </c>
      <c r="K25" s="3">
        <v>308267</v>
      </c>
      <c r="L25" s="3">
        <v>55305</v>
      </c>
      <c r="M25" s="3">
        <v>49224</v>
      </c>
      <c r="N25" s="3">
        <v>9756</v>
      </c>
      <c r="O25" s="3">
        <v>143153</v>
      </c>
      <c r="P25" s="3">
        <v>8781</v>
      </c>
      <c r="Q25" s="3">
        <v>12761</v>
      </c>
      <c r="R25" s="3">
        <v>16615</v>
      </c>
      <c r="S25" s="3">
        <v>3346</v>
      </c>
      <c r="T25" s="3">
        <v>1568</v>
      </c>
      <c r="U25" s="3">
        <v>7758</v>
      </c>
      <c r="V25" s="3">
        <v>139644</v>
      </c>
      <c r="X25" s="8"/>
    </row>
    <row r="26" spans="1:24" ht="16.5">
      <c r="A26" s="51">
        <v>40298</v>
      </c>
      <c r="B26" s="56">
        <v>73</v>
      </c>
      <c r="C26" s="3">
        <v>71</v>
      </c>
      <c r="D26" s="2">
        <v>72</v>
      </c>
      <c r="E26" s="3">
        <v>3020571</v>
      </c>
      <c r="F26" s="3">
        <v>347505</v>
      </c>
      <c r="G26" s="3">
        <v>3368076</v>
      </c>
      <c r="H26" s="2">
        <v>79.64</v>
      </c>
      <c r="I26" s="2">
        <v>80.12</v>
      </c>
      <c r="J26" s="2">
        <v>73.17</v>
      </c>
      <c r="K26" s="3">
        <v>316990</v>
      </c>
      <c r="L26" s="3">
        <v>48300</v>
      </c>
      <c r="M26" s="3">
        <v>54426</v>
      </c>
      <c r="N26" s="3">
        <v>6346</v>
      </c>
      <c r="O26" s="3">
        <v>149261</v>
      </c>
      <c r="P26" s="3">
        <v>10739</v>
      </c>
      <c r="Q26" s="3">
        <v>11615</v>
      </c>
      <c r="R26" s="3">
        <v>18132</v>
      </c>
      <c r="S26" s="3">
        <v>5934</v>
      </c>
      <c r="T26" s="3">
        <v>2554</v>
      </c>
      <c r="U26" s="3">
        <v>9683</v>
      </c>
      <c r="V26" s="3">
        <v>143247</v>
      </c>
      <c r="X26" s="8"/>
    </row>
    <row r="27" spans="1:24" ht="16.5">
      <c r="A27" s="51">
        <v>40268</v>
      </c>
      <c r="B27" s="56">
        <v>73</v>
      </c>
      <c r="C27" s="3">
        <v>72</v>
      </c>
      <c r="D27" s="2">
        <v>73</v>
      </c>
      <c r="E27" s="3">
        <v>3111947</v>
      </c>
      <c r="F27" s="3">
        <v>359119</v>
      </c>
      <c r="G27" s="3">
        <v>3471066</v>
      </c>
      <c r="H27" s="2">
        <v>84.32</v>
      </c>
      <c r="I27" s="2">
        <v>84.94</v>
      </c>
      <c r="J27" s="2">
        <v>69.33</v>
      </c>
      <c r="K27" s="3">
        <v>303714</v>
      </c>
      <c r="L27" s="3">
        <v>76518</v>
      </c>
      <c r="M27" s="3">
        <v>43131</v>
      </c>
      <c r="N27" s="3">
        <v>7923</v>
      </c>
      <c r="O27" s="3">
        <v>115379</v>
      </c>
      <c r="P27" s="3">
        <v>10763</v>
      </c>
      <c r="Q27" s="3">
        <v>12510</v>
      </c>
      <c r="R27" s="3">
        <v>19764</v>
      </c>
      <c r="S27" s="3">
        <v>6281</v>
      </c>
      <c r="T27" s="3">
        <v>2590</v>
      </c>
      <c r="U27" s="3">
        <v>8855</v>
      </c>
      <c r="V27" s="3">
        <v>111334</v>
      </c>
      <c r="X27" s="8"/>
    </row>
    <row r="28" spans="1:24" ht="16.5">
      <c r="A28" s="51">
        <v>40235</v>
      </c>
      <c r="B28" s="56">
        <v>63</v>
      </c>
      <c r="C28" s="3">
        <v>57</v>
      </c>
      <c r="D28" s="2">
        <v>62</v>
      </c>
      <c r="E28" s="3">
        <v>2941079</v>
      </c>
      <c r="F28" s="3">
        <v>335273</v>
      </c>
      <c r="G28" s="3">
        <v>3276351</v>
      </c>
      <c r="H28" s="2">
        <v>65.98</v>
      </c>
      <c r="I28" s="2">
        <v>64.66</v>
      </c>
      <c r="J28" s="2">
        <v>62.94</v>
      </c>
      <c r="K28" s="3">
        <v>214722</v>
      </c>
      <c r="L28" s="3">
        <v>46438</v>
      </c>
      <c r="M28" s="3">
        <v>40403</v>
      </c>
      <c r="N28" s="3">
        <v>9247</v>
      </c>
      <c r="O28" s="3">
        <v>80041</v>
      </c>
      <c r="P28" s="3">
        <v>7398</v>
      </c>
      <c r="Q28" s="3">
        <v>6757</v>
      </c>
      <c r="R28" s="3">
        <v>11636</v>
      </c>
      <c r="S28" s="3">
        <v>4122</v>
      </c>
      <c r="T28" s="3">
        <v>2107</v>
      </c>
      <c r="U28" s="3">
        <v>6573</v>
      </c>
      <c r="V28" s="3">
        <v>70281</v>
      </c>
      <c r="X28" s="8"/>
    </row>
    <row r="29" spans="1:24" ht="16.5">
      <c r="A29" s="51">
        <v>40207</v>
      </c>
      <c r="B29" s="56">
        <v>59</v>
      </c>
      <c r="C29" s="2">
        <v>54</v>
      </c>
      <c r="D29" s="2">
        <v>58</v>
      </c>
      <c r="E29" s="3">
        <v>3133105</v>
      </c>
      <c r="F29" s="3">
        <v>362369</v>
      </c>
      <c r="G29" s="3">
        <v>3495474</v>
      </c>
      <c r="H29" s="2">
        <v>66.69</v>
      </c>
      <c r="I29" s="2">
        <v>65.33</v>
      </c>
      <c r="J29" s="2">
        <v>56.77</v>
      </c>
      <c r="K29" s="3">
        <v>182678</v>
      </c>
      <c r="L29" s="3">
        <v>56587</v>
      </c>
      <c r="M29" s="3">
        <v>24808</v>
      </c>
      <c r="N29" s="3">
        <v>9120</v>
      </c>
      <c r="O29" s="3">
        <v>59348</v>
      </c>
      <c r="P29" s="3">
        <v>7169</v>
      </c>
      <c r="Q29" s="3">
        <v>6068</v>
      </c>
      <c r="R29" s="3">
        <v>7827</v>
      </c>
      <c r="S29" s="3">
        <v>3016</v>
      </c>
      <c r="T29" s="3">
        <v>3358</v>
      </c>
      <c r="U29" s="3">
        <v>5377</v>
      </c>
      <c r="V29" s="3">
        <v>56957</v>
      </c>
      <c r="X29" s="8"/>
    </row>
    <row r="30" spans="1:24" ht="16.5">
      <c r="A30" s="51">
        <v>40178</v>
      </c>
      <c r="B30" s="56">
        <v>70</v>
      </c>
      <c r="C30" s="2">
        <v>60</v>
      </c>
      <c r="D30" s="2">
        <v>68</v>
      </c>
      <c r="E30" s="3">
        <v>3010543</v>
      </c>
      <c r="F30" s="3">
        <v>345149</v>
      </c>
      <c r="G30" s="3">
        <v>3355692</v>
      </c>
      <c r="H30" s="2">
        <v>76.74</v>
      </c>
      <c r="I30" s="2">
        <v>77.31</v>
      </c>
      <c r="J30" s="2">
        <v>73.4</v>
      </c>
      <c r="K30" s="3">
        <v>266697</v>
      </c>
      <c r="L30" s="3">
        <v>59688</v>
      </c>
      <c r="M30" s="3">
        <v>56913</v>
      </c>
      <c r="N30" s="3">
        <v>6914</v>
      </c>
      <c r="O30" s="3">
        <v>57573</v>
      </c>
      <c r="P30" s="3">
        <v>12571</v>
      </c>
      <c r="Q30" s="3">
        <v>28839</v>
      </c>
      <c r="R30" s="3">
        <v>23938</v>
      </c>
      <c r="S30" s="3">
        <v>4807</v>
      </c>
      <c r="T30" s="3">
        <v>4651</v>
      </c>
      <c r="U30" s="3">
        <v>10823</v>
      </c>
      <c r="V30" s="3">
        <v>57986</v>
      </c>
      <c r="X30" s="8"/>
    </row>
    <row r="31" spans="1:24" ht="16.5">
      <c r="A31" s="51">
        <v>40147</v>
      </c>
      <c r="B31" s="56">
        <v>74</v>
      </c>
      <c r="C31" s="2">
        <v>63</v>
      </c>
      <c r="D31" s="2">
        <v>72</v>
      </c>
      <c r="E31" s="3">
        <v>2977903</v>
      </c>
      <c r="F31" s="3">
        <v>321512</v>
      </c>
      <c r="G31" s="3">
        <v>3299416</v>
      </c>
      <c r="H31" s="2">
        <v>83.81</v>
      </c>
      <c r="I31" s="2">
        <v>76.68</v>
      </c>
      <c r="J31" s="2">
        <v>71.12</v>
      </c>
      <c r="K31" s="3">
        <v>222273</v>
      </c>
      <c r="L31" s="3">
        <v>54025</v>
      </c>
      <c r="M31" s="3">
        <v>34985</v>
      </c>
      <c r="N31" s="3">
        <v>3927</v>
      </c>
      <c r="O31" s="3">
        <v>74296</v>
      </c>
      <c r="P31" s="3">
        <v>9598</v>
      </c>
      <c r="Q31" s="3">
        <v>16470</v>
      </c>
      <c r="R31" s="3">
        <v>16233</v>
      </c>
      <c r="S31" s="3">
        <v>4490</v>
      </c>
      <c r="T31" s="3">
        <v>2141</v>
      </c>
      <c r="U31" s="3">
        <v>6108</v>
      </c>
      <c r="V31" s="3">
        <v>77197</v>
      </c>
      <c r="X31" s="8"/>
    </row>
    <row r="32" spans="1:22" ht="16.5">
      <c r="A32" s="51">
        <v>40116</v>
      </c>
      <c r="B32" s="56">
        <v>63</v>
      </c>
      <c r="C32" s="3">
        <v>54</v>
      </c>
      <c r="D32" s="2">
        <v>61</v>
      </c>
      <c r="E32" s="3">
        <v>2823052</v>
      </c>
      <c r="F32" s="3">
        <v>300601</v>
      </c>
      <c r="G32" s="3">
        <v>3123653</v>
      </c>
      <c r="H32" s="2">
        <v>74.63</v>
      </c>
      <c r="I32" s="2">
        <v>67.52</v>
      </c>
      <c r="J32" s="2">
        <v>57.65</v>
      </c>
      <c r="K32" s="3">
        <v>190285</v>
      </c>
      <c r="L32" s="3">
        <v>58647</v>
      </c>
      <c r="M32" s="3">
        <v>39387</v>
      </c>
      <c r="N32" s="3">
        <v>2973</v>
      </c>
      <c r="O32" s="3">
        <v>42840</v>
      </c>
      <c r="P32" s="3">
        <v>10372</v>
      </c>
      <c r="Q32" s="3">
        <v>8797</v>
      </c>
      <c r="R32" s="3">
        <v>10274</v>
      </c>
      <c r="S32" s="3">
        <v>6263</v>
      </c>
      <c r="T32" s="3">
        <v>2555</v>
      </c>
      <c r="U32" s="3">
        <v>8177</v>
      </c>
      <c r="V32" s="3">
        <v>44790</v>
      </c>
    </row>
    <row r="33" spans="1:22" ht="16.5">
      <c r="A33" s="51">
        <v>40086</v>
      </c>
      <c r="B33" s="56">
        <v>61</v>
      </c>
      <c r="C33" s="3">
        <v>53</v>
      </c>
      <c r="D33" s="2">
        <v>60</v>
      </c>
      <c r="E33" s="3">
        <v>2611490</v>
      </c>
      <c r="F33" s="3">
        <v>293146</v>
      </c>
      <c r="G33" s="3">
        <v>2904636</v>
      </c>
      <c r="H33" s="2">
        <v>75.05</v>
      </c>
      <c r="I33" s="2">
        <v>68.53</v>
      </c>
      <c r="J33" s="2">
        <v>53.98</v>
      </c>
      <c r="K33" s="3">
        <v>166884</v>
      </c>
      <c r="L33" s="3">
        <v>70013</v>
      </c>
      <c r="M33" s="3">
        <v>28902</v>
      </c>
      <c r="N33" s="3">
        <v>3459</v>
      </c>
      <c r="O33" s="3">
        <v>31620</v>
      </c>
      <c r="P33" s="3">
        <v>5784</v>
      </c>
      <c r="Q33" s="3">
        <v>6536</v>
      </c>
      <c r="R33" s="3">
        <v>9237</v>
      </c>
      <c r="S33" s="3">
        <v>2811</v>
      </c>
      <c r="T33" s="3">
        <v>1734</v>
      </c>
      <c r="U33" s="3">
        <v>6788</v>
      </c>
      <c r="V33" s="3">
        <v>33847</v>
      </c>
    </row>
    <row r="34" spans="1:22" ht="16.5">
      <c r="A34" s="51">
        <v>40056</v>
      </c>
      <c r="B34" s="56">
        <v>64</v>
      </c>
      <c r="C34" s="3">
        <v>56</v>
      </c>
      <c r="D34" s="2">
        <v>62</v>
      </c>
      <c r="E34" s="3">
        <v>2611732</v>
      </c>
      <c r="F34" s="3">
        <v>275247</v>
      </c>
      <c r="G34" s="3">
        <v>2936979</v>
      </c>
      <c r="H34" s="2">
        <v>71.66</v>
      </c>
      <c r="I34" s="2">
        <v>67.86</v>
      </c>
      <c r="J34" s="2">
        <v>63.21</v>
      </c>
      <c r="K34" s="3">
        <v>168110</v>
      </c>
      <c r="L34" s="3">
        <v>51866</v>
      </c>
      <c r="M34" s="3">
        <v>56475</v>
      </c>
      <c r="N34" s="3">
        <v>5090</v>
      </c>
      <c r="O34" s="3">
        <v>43614</v>
      </c>
      <c r="P34" s="3">
        <v>8051</v>
      </c>
      <c r="Q34" s="3">
        <v>5421</v>
      </c>
      <c r="R34" s="3">
        <v>5347</v>
      </c>
      <c r="S34" s="3">
        <v>4144</v>
      </c>
      <c r="T34" s="3">
        <v>1204</v>
      </c>
      <c r="U34" s="3">
        <v>4898</v>
      </c>
      <c r="V34" s="3">
        <v>45398</v>
      </c>
    </row>
    <row r="35" spans="1:22" ht="16.5">
      <c r="A35" s="51">
        <v>40025</v>
      </c>
      <c r="B35" s="56">
        <v>64</v>
      </c>
      <c r="C35" s="3">
        <v>56</v>
      </c>
      <c r="D35" s="2">
        <v>62</v>
      </c>
      <c r="E35" s="3">
        <v>2622373</v>
      </c>
      <c r="F35" s="3">
        <v>279874</v>
      </c>
      <c r="G35" s="3">
        <v>2942247</v>
      </c>
      <c r="H35" s="2">
        <v>66.1</v>
      </c>
      <c r="I35" s="2">
        <v>63.82</v>
      </c>
      <c r="J35" s="2">
        <v>63.7</v>
      </c>
      <c r="K35" s="3">
        <v>170861</v>
      </c>
      <c r="L35" s="3">
        <v>44630</v>
      </c>
      <c r="M35" s="3">
        <v>51308</v>
      </c>
      <c r="N35" s="3">
        <v>4898</v>
      </c>
      <c r="O35" s="3">
        <v>37890</v>
      </c>
      <c r="P35" s="3">
        <v>9631</v>
      </c>
      <c r="Q35" s="3">
        <v>5530</v>
      </c>
      <c r="R35" s="3">
        <v>4660</v>
      </c>
      <c r="S35" s="3">
        <v>4632</v>
      </c>
      <c r="T35" s="3">
        <v>1852</v>
      </c>
      <c r="U35" s="3">
        <v>5830</v>
      </c>
      <c r="V35" s="3">
        <v>40278</v>
      </c>
    </row>
    <row r="36" spans="1:22" ht="16.5">
      <c r="A36" s="51">
        <v>39994</v>
      </c>
      <c r="B36" s="56">
        <v>57</v>
      </c>
      <c r="C36" s="3">
        <v>52</v>
      </c>
      <c r="D36" s="2">
        <v>57</v>
      </c>
      <c r="E36" s="3">
        <v>2512927</v>
      </c>
      <c r="F36" s="3">
        <v>271635</v>
      </c>
      <c r="G36" s="3">
        <v>2784562</v>
      </c>
      <c r="H36" s="2">
        <v>62.92</v>
      </c>
      <c r="I36" s="2">
        <v>68.56</v>
      </c>
      <c r="J36" s="2">
        <v>60.01</v>
      </c>
      <c r="K36" s="3">
        <v>149736</v>
      </c>
      <c r="L36" s="3">
        <v>35485</v>
      </c>
      <c r="M36" s="3">
        <v>46454</v>
      </c>
      <c r="N36" s="3">
        <v>4361</v>
      </c>
      <c r="O36" s="3">
        <v>26135</v>
      </c>
      <c r="P36" s="3">
        <v>9152</v>
      </c>
      <c r="Q36" s="3">
        <v>10576</v>
      </c>
      <c r="R36" s="3">
        <v>5266</v>
      </c>
      <c r="S36" s="3">
        <v>5332</v>
      </c>
      <c r="T36" s="3">
        <v>1863</v>
      </c>
      <c r="U36" s="3">
        <v>5112</v>
      </c>
      <c r="V36" s="3">
        <v>28746</v>
      </c>
    </row>
    <row r="37" spans="1:22" ht="16.5">
      <c r="A37" s="51">
        <v>39960</v>
      </c>
      <c r="B37" s="56">
        <v>64</v>
      </c>
      <c r="C37" s="3">
        <v>57</v>
      </c>
      <c r="D37" s="2">
        <v>63</v>
      </c>
      <c r="E37" s="3">
        <v>2699593</v>
      </c>
      <c r="F37" s="3">
        <v>287485</v>
      </c>
      <c r="G37" s="3">
        <v>2987078</v>
      </c>
      <c r="H37" s="2">
        <v>63.48</v>
      </c>
      <c r="I37" s="2">
        <v>67.15</v>
      </c>
      <c r="J37" s="2">
        <v>72.62</v>
      </c>
      <c r="K37" s="3">
        <v>200858</v>
      </c>
      <c r="L37" s="3">
        <v>48275</v>
      </c>
      <c r="M37" s="3">
        <v>48681</v>
      </c>
      <c r="N37" s="3">
        <v>6470</v>
      </c>
      <c r="O37" s="3">
        <v>64458</v>
      </c>
      <c r="P37" s="3">
        <v>8049</v>
      </c>
      <c r="Q37" s="3">
        <v>8816</v>
      </c>
      <c r="R37" s="3">
        <v>5539</v>
      </c>
      <c r="S37" s="3">
        <v>3475</v>
      </c>
      <c r="T37" s="3">
        <v>1495</v>
      </c>
      <c r="U37" s="3">
        <v>5600</v>
      </c>
      <c r="V37" s="3">
        <v>80702</v>
      </c>
    </row>
    <row r="38" spans="1:22" ht="16.5">
      <c r="A38" s="51">
        <v>39933</v>
      </c>
      <c r="B38" s="56">
        <v>71</v>
      </c>
      <c r="C38" s="3">
        <v>64</v>
      </c>
      <c r="D38" s="2">
        <v>70</v>
      </c>
      <c r="E38" s="3">
        <v>2493680</v>
      </c>
      <c r="F38" s="3">
        <v>266029</v>
      </c>
      <c r="G38" s="3">
        <v>2759710</v>
      </c>
      <c r="H38" s="2">
        <v>74.72</v>
      </c>
      <c r="I38" s="2">
        <v>75.72</v>
      </c>
      <c r="J38" s="2">
        <v>76.29</v>
      </c>
      <c r="K38" s="3">
        <v>257470</v>
      </c>
      <c r="L38" s="3">
        <v>52313</v>
      </c>
      <c r="M38" s="3">
        <v>71735</v>
      </c>
      <c r="N38" s="3">
        <v>5342</v>
      </c>
      <c r="O38" s="3">
        <v>79272</v>
      </c>
      <c r="P38" s="3">
        <v>10093</v>
      </c>
      <c r="Q38" s="3">
        <v>10351</v>
      </c>
      <c r="R38" s="3">
        <v>8338</v>
      </c>
      <c r="S38" s="3">
        <v>8345</v>
      </c>
      <c r="T38" s="3">
        <v>2814</v>
      </c>
      <c r="U38" s="3">
        <v>8867</v>
      </c>
      <c r="V38" s="3">
        <v>98414</v>
      </c>
    </row>
    <row r="39" spans="1:22" ht="16.5">
      <c r="A39" s="51">
        <v>39903</v>
      </c>
      <c r="B39" s="56">
        <v>66</v>
      </c>
      <c r="C39" s="3">
        <v>58</v>
      </c>
      <c r="D39" s="2">
        <v>65</v>
      </c>
      <c r="E39" s="3">
        <v>2772857</v>
      </c>
      <c r="F39" s="3">
        <v>293792</v>
      </c>
      <c r="G39" s="3">
        <v>3066649</v>
      </c>
      <c r="H39" s="2">
        <v>76.33</v>
      </c>
      <c r="I39" s="2">
        <v>73.21</v>
      </c>
      <c r="J39" s="2">
        <v>68.72</v>
      </c>
      <c r="K39" s="3">
        <v>207998</v>
      </c>
      <c r="L39" s="3">
        <v>73682</v>
      </c>
      <c r="M39" s="3">
        <v>41861</v>
      </c>
      <c r="N39" s="3">
        <v>5589</v>
      </c>
      <c r="O39" s="3">
        <v>45739</v>
      </c>
      <c r="P39" s="3">
        <v>7974</v>
      </c>
      <c r="Q39" s="3">
        <v>10757</v>
      </c>
      <c r="R39" s="3">
        <v>8624</v>
      </c>
      <c r="S39" s="3">
        <v>5494</v>
      </c>
      <c r="T39" s="3">
        <v>1944</v>
      </c>
      <c r="U39" s="3">
        <v>6334</v>
      </c>
      <c r="V39" s="3">
        <v>56533</v>
      </c>
    </row>
    <row r="40" spans="1:22" ht="16.5">
      <c r="A40" s="51">
        <v>39871</v>
      </c>
      <c r="B40" s="56">
        <v>59</v>
      </c>
      <c r="C40" s="3">
        <v>51</v>
      </c>
      <c r="D40" s="2">
        <v>57</v>
      </c>
      <c r="E40" s="3">
        <v>2276562</v>
      </c>
      <c r="F40" s="3">
        <v>239729</v>
      </c>
      <c r="G40" s="3">
        <v>2516291</v>
      </c>
      <c r="H40" s="2">
        <v>70.11</v>
      </c>
      <c r="I40" s="2">
        <v>68.49</v>
      </c>
      <c r="J40" s="2">
        <v>58.74</v>
      </c>
      <c r="K40" s="3">
        <v>143202</v>
      </c>
      <c r="L40" s="3">
        <v>69950</v>
      </c>
      <c r="M40" s="3">
        <v>27410</v>
      </c>
      <c r="N40" s="3">
        <v>7421</v>
      </c>
      <c r="O40" s="3">
        <v>16249</v>
      </c>
      <c r="P40" s="3">
        <v>5039</v>
      </c>
      <c r="Q40" s="3">
        <v>5025</v>
      </c>
      <c r="R40" s="3">
        <v>3736</v>
      </c>
      <c r="S40" s="3">
        <v>2920</v>
      </c>
      <c r="T40" s="3">
        <v>1609</v>
      </c>
      <c r="U40" s="3">
        <v>3843</v>
      </c>
      <c r="V40" s="3">
        <v>16658</v>
      </c>
    </row>
    <row r="41" spans="1:22" ht="16.5">
      <c r="A41" s="51">
        <v>39834</v>
      </c>
      <c r="B41" s="56">
        <v>53</v>
      </c>
      <c r="C41" s="3">
        <v>46</v>
      </c>
      <c r="D41" s="2">
        <v>52</v>
      </c>
      <c r="E41" s="3">
        <v>2972864</v>
      </c>
      <c r="F41" s="3">
        <v>311492</v>
      </c>
      <c r="G41" s="3">
        <v>3284356</v>
      </c>
      <c r="H41" s="2">
        <v>58.25</v>
      </c>
      <c r="I41" s="2">
        <v>55.5</v>
      </c>
      <c r="J41" s="2">
        <v>56.03</v>
      </c>
      <c r="K41" s="3">
        <v>135960</v>
      </c>
      <c r="L41" s="3">
        <v>44090</v>
      </c>
      <c r="M41" s="3">
        <v>34363</v>
      </c>
      <c r="N41" s="3">
        <v>8350</v>
      </c>
      <c r="O41" s="3">
        <v>19420</v>
      </c>
      <c r="P41" s="3">
        <v>7243</v>
      </c>
      <c r="Q41" s="3">
        <v>4870</v>
      </c>
      <c r="R41" s="3">
        <v>6222</v>
      </c>
      <c r="S41" s="3">
        <v>3524</v>
      </c>
      <c r="T41" s="3">
        <v>2815</v>
      </c>
      <c r="U41" s="3">
        <v>5063</v>
      </c>
      <c r="V41" s="3">
        <v>19724</v>
      </c>
    </row>
    <row r="42" spans="1:22" ht="16.5">
      <c r="A42" s="51">
        <v>39813</v>
      </c>
      <c r="B42" s="56">
        <v>63</v>
      </c>
      <c r="C42" s="2">
        <v>54</v>
      </c>
      <c r="D42" s="2">
        <v>61</v>
      </c>
      <c r="E42" s="3">
        <v>2846818</v>
      </c>
      <c r="F42" s="3">
        <v>298504</v>
      </c>
      <c r="G42" s="3">
        <v>3145322</v>
      </c>
      <c r="H42" s="2">
        <v>70.2</v>
      </c>
      <c r="I42" s="2">
        <v>74.67</v>
      </c>
      <c r="J42" s="2">
        <v>65.51</v>
      </c>
      <c r="K42" s="3">
        <v>193715</v>
      </c>
      <c r="L42" s="3">
        <v>60365</v>
      </c>
      <c r="M42" s="3">
        <v>62497</v>
      </c>
      <c r="N42" s="3">
        <v>4880</v>
      </c>
      <c r="O42" s="3">
        <v>11782</v>
      </c>
      <c r="P42" s="3">
        <v>11191</v>
      </c>
      <c r="Q42" s="3">
        <v>25517</v>
      </c>
      <c r="R42" s="3">
        <v>17433</v>
      </c>
      <c r="S42" s="3">
        <v>4611</v>
      </c>
      <c r="T42" s="3">
        <v>3300</v>
      </c>
      <c r="U42" s="3">
        <v>7815</v>
      </c>
      <c r="V42" s="3"/>
    </row>
    <row r="43" spans="1:22" ht="16.5">
      <c r="A43" s="51">
        <v>39780</v>
      </c>
      <c r="B43" s="56">
        <v>71</v>
      </c>
      <c r="C43" s="3">
        <v>58</v>
      </c>
      <c r="D43" s="2">
        <v>69</v>
      </c>
      <c r="E43" s="3">
        <v>3077471</v>
      </c>
      <c r="F43" s="3">
        <v>323536</v>
      </c>
      <c r="G43" s="3">
        <v>3401007</v>
      </c>
      <c r="H43" s="2">
        <v>77.81</v>
      </c>
      <c r="I43" s="2">
        <v>73.24</v>
      </c>
      <c r="J43" s="2">
        <v>75.48</v>
      </c>
      <c r="K43" s="3">
        <v>164530</v>
      </c>
      <c r="L43" s="3">
        <v>63719</v>
      </c>
      <c r="M43" s="3">
        <v>29709</v>
      </c>
      <c r="N43" s="3">
        <v>5917</v>
      </c>
      <c r="O43" s="3">
        <v>12728</v>
      </c>
      <c r="P43" s="3">
        <v>9235</v>
      </c>
      <c r="Q43" s="3">
        <v>16772</v>
      </c>
      <c r="R43" s="3">
        <v>12818</v>
      </c>
      <c r="S43" s="3">
        <v>5597</v>
      </c>
      <c r="T43" s="3">
        <v>1906</v>
      </c>
      <c r="U43" s="3">
        <v>6129</v>
      </c>
      <c r="V43" s="3"/>
    </row>
    <row r="44" spans="1:22" ht="16.5">
      <c r="A44" s="51">
        <v>39752</v>
      </c>
      <c r="B44" s="56">
        <v>72</v>
      </c>
      <c r="C44" s="2">
        <v>60</v>
      </c>
      <c r="D44" s="2">
        <v>70</v>
      </c>
      <c r="E44" s="3">
        <v>2996376</v>
      </c>
      <c r="F44" s="3">
        <v>318176</v>
      </c>
      <c r="G44" s="3">
        <v>3314552</v>
      </c>
      <c r="H44" s="2">
        <v>77.58</v>
      </c>
      <c r="I44" s="2">
        <v>73.63</v>
      </c>
      <c r="J44" s="2">
        <v>74.5</v>
      </c>
      <c r="K44" s="3">
        <v>152998</v>
      </c>
      <c r="L44" s="3">
        <v>60460</v>
      </c>
      <c r="M44" s="3">
        <v>28978</v>
      </c>
      <c r="N44" s="3">
        <v>8019</v>
      </c>
      <c r="O44" s="3">
        <v>11797</v>
      </c>
      <c r="P44" s="3">
        <v>10549</v>
      </c>
      <c r="Q44" s="3">
        <v>9156</v>
      </c>
      <c r="R44" s="3">
        <v>9977</v>
      </c>
      <c r="S44" s="3">
        <v>4517</v>
      </c>
      <c r="T44" s="3">
        <v>2108</v>
      </c>
      <c r="U44" s="3">
        <v>7437</v>
      </c>
      <c r="V44" s="2"/>
    </row>
    <row r="45" spans="1:22" ht="16.5">
      <c r="A45" s="51">
        <v>39721</v>
      </c>
      <c r="B45" s="56">
        <v>63</v>
      </c>
      <c r="C45" s="2">
        <v>56</v>
      </c>
      <c r="D45" s="2">
        <v>62</v>
      </c>
      <c r="E45" s="3">
        <v>2710168</v>
      </c>
      <c r="F45" s="3">
        <v>282727</v>
      </c>
      <c r="G45" s="3">
        <v>2992895</v>
      </c>
      <c r="H45" s="2">
        <v>70.41</v>
      </c>
      <c r="I45" s="2">
        <v>70.45</v>
      </c>
      <c r="J45" s="2">
        <v>65.08</v>
      </c>
      <c r="K45" s="3">
        <v>134740</v>
      </c>
      <c r="L45" s="3">
        <v>55881</v>
      </c>
      <c r="M45" s="3">
        <v>29332</v>
      </c>
      <c r="N45" s="3">
        <v>7312</v>
      </c>
      <c r="O45" s="3">
        <v>10176</v>
      </c>
      <c r="P45" s="3">
        <v>5599</v>
      </c>
      <c r="Q45" s="3">
        <v>7556</v>
      </c>
      <c r="R45" s="3">
        <v>8732</v>
      </c>
      <c r="S45" s="3">
        <v>2796</v>
      </c>
      <c r="T45" s="3">
        <v>1830</v>
      </c>
      <c r="U45" s="3">
        <v>5526</v>
      </c>
      <c r="V45" s="3"/>
    </row>
    <row r="46" spans="1:22" ht="16.5">
      <c r="A46" s="51">
        <v>39689</v>
      </c>
      <c r="B46" s="56">
        <v>66</v>
      </c>
      <c r="C46" s="2">
        <v>58</v>
      </c>
      <c r="D46" s="2">
        <v>64</v>
      </c>
      <c r="E46" s="3">
        <v>2668667</v>
      </c>
      <c r="F46" s="3">
        <v>278311</v>
      </c>
      <c r="G46" s="3">
        <v>2946978</v>
      </c>
      <c r="H46" s="2">
        <v>67.37</v>
      </c>
      <c r="I46" s="2">
        <v>66.98</v>
      </c>
      <c r="J46" s="2">
        <v>69.06</v>
      </c>
      <c r="K46" s="3">
        <v>143140</v>
      </c>
      <c r="L46" s="3">
        <v>51107</v>
      </c>
      <c r="M46" s="3">
        <v>46644</v>
      </c>
      <c r="N46" s="3">
        <v>10943</v>
      </c>
      <c r="O46" s="3">
        <v>8354</v>
      </c>
      <c r="P46" s="3">
        <v>7060</v>
      </c>
      <c r="Q46" s="3">
        <v>5004</v>
      </c>
      <c r="R46" s="3">
        <v>3866</v>
      </c>
      <c r="S46" s="3">
        <v>4420</v>
      </c>
      <c r="T46" s="3">
        <v>1379</v>
      </c>
      <c r="U46" s="3">
        <v>12717</v>
      </c>
      <c r="V46" s="2"/>
    </row>
    <row r="47" spans="1:22" ht="16.5">
      <c r="A47" s="51">
        <v>39660</v>
      </c>
      <c r="B47" s="56">
        <v>69</v>
      </c>
      <c r="C47" s="3">
        <v>59</v>
      </c>
      <c r="D47" s="2">
        <v>68</v>
      </c>
      <c r="E47" s="3">
        <v>2922088</v>
      </c>
      <c r="F47" s="3">
        <v>291697</v>
      </c>
      <c r="G47" s="3">
        <v>3213786</v>
      </c>
      <c r="H47" s="2">
        <v>71.99</v>
      </c>
      <c r="I47" s="2">
        <v>65.89</v>
      </c>
      <c r="J47" s="2">
        <v>72.23</v>
      </c>
      <c r="K47" s="3">
        <v>131359</v>
      </c>
      <c r="L47" s="3">
        <v>45026</v>
      </c>
      <c r="M47" s="3">
        <v>41063</v>
      </c>
      <c r="N47" s="3">
        <v>7442</v>
      </c>
      <c r="O47" s="3">
        <v>8953</v>
      </c>
      <c r="P47" s="3">
        <v>8896</v>
      </c>
      <c r="Q47" s="3">
        <v>5709</v>
      </c>
      <c r="R47" s="3">
        <v>3396</v>
      </c>
      <c r="S47" s="3">
        <v>4421</v>
      </c>
      <c r="T47" s="3">
        <v>1790</v>
      </c>
      <c r="U47" s="3">
        <v>4663</v>
      </c>
      <c r="V47" s="2"/>
    </row>
    <row r="48" spans="1:22" ht="16.5">
      <c r="A48" s="51">
        <v>39629</v>
      </c>
      <c r="B48" s="56">
        <v>67</v>
      </c>
      <c r="C48" s="3">
        <v>60</v>
      </c>
      <c r="D48" s="2">
        <v>66</v>
      </c>
      <c r="E48" s="3">
        <v>2953631</v>
      </c>
      <c r="F48" s="3">
        <v>286777</v>
      </c>
      <c r="G48" s="3">
        <v>3240408</v>
      </c>
      <c r="H48" s="2">
        <v>75.43</v>
      </c>
      <c r="I48" s="2">
        <v>77.88</v>
      </c>
      <c r="J48" s="2">
        <v>65.42</v>
      </c>
      <c r="K48" s="3">
        <v>149473</v>
      </c>
      <c r="L48" s="3">
        <v>49459</v>
      </c>
      <c r="M48" s="3">
        <v>48637</v>
      </c>
      <c r="N48" s="3">
        <v>10425</v>
      </c>
      <c r="O48" s="2"/>
      <c r="P48" s="3">
        <v>8589</v>
      </c>
      <c r="Q48" s="3">
        <v>11208</v>
      </c>
      <c r="R48" s="3">
        <v>5524</v>
      </c>
      <c r="S48" s="3">
        <v>3583</v>
      </c>
      <c r="T48" s="3">
        <v>1628</v>
      </c>
      <c r="U48" s="3">
        <v>10420</v>
      </c>
      <c r="V48" s="2"/>
    </row>
    <row r="49" spans="1:22" ht="16.5">
      <c r="A49" s="51">
        <v>39598</v>
      </c>
      <c r="B49" s="56">
        <v>63</v>
      </c>
      <c r="C49" s="3">
        <v>60</v>
      </c>
      <c r="D49" s="2">
        <v>63</v>
      </c>
      <c r="E49" s="3">
        <v>2925440</v>
      </c>
      <c r="F49" s="3">
        <v>307379</v>
      </c>
      <c r="G49" s="3">
        <v>3232819</v>
      </c>
      <c r="H49" s="2">
        <v>67.76</v>
      </c>
      <c r="I49" s="2">
        <v>73.43</v>
      </c>
      <c r="J49" s="2">
        <v>67.63</v>
      </c>
      <c r="K49" s="3">
        <v>149415</v>
      </c>
      <c r="L49" s="3">
        <v>52343</v>
      </c>
      <c r="M49" s="3">
        <v>39938</v>
      </c>
      <c r="N49" s="3">
        <v>12345</v>
      </c>
      <c r="O49" s="2"/>
      <c r="P49" s="3">
        <v>7316</v>
      </c>
      <c r="Q49" s="3">
        <v>12037</v>
      </c>
      <c r="R49" s="3">
        <v>9944</v>
      </c>
      <c r="S49" s="3">
        <v>3027</v>
      </c>
      <c r="T49" s="3">
        <v>1580</v>
      </c>
      <c r="U49" s="3">
        <v>10885</v>
      </c>
      <c r="V49" s="2"/>
    </row>
    <row r="50" spans="1:22" ht="16.5">
      <c r="A50" s="51">
        <v>39568</v>
      </c>
      <c r="B50" s="56">
        <v>65</v>
      </c>
      <c r="C50" s="2">
        <v>61</v>
      </c>
      <c r="D50" s="2">
        <v>64</v>
      </c>
      <c r="E50" s="3">
        <v>2687853</v>
      </c>
      <c r="F50" s="3">
        <v>273132</v>
      </c>
      <c r="G50" s="3">
        <v>2960985</v>
      </c>
      <c r="H50" s="2">
        <v>70.55</v>
      </c>
      <c r="I50" s="2">
        <v>74.23</v>
      </c>
      <c r="J50" s="2">
        <v>69.15</v>
      </c>
      <c r="K50" s="3">
        <v>124999</v>
      </c>
      <c r="L50" s="3">
        <v>47266</v>
      </c>
      <c r="M50" s="3">
        <v>28063</v>
      </c>
      <c r="N50" s="3">
        <v>10279</v>
      </c>
      <c r="O50" s="2"/>
      <c r="P50" s="3">
        <v>7110</v>
      </c>
      <c r="Q50" s="3">
        <v>7885</v>
      </c>
      <c r="R50" s="3">
        <v>8029</v>
      </c>
      <c r="S50" s="3">
        <v>3266</v>
      </c>
      <c r="T50" s="3">
        <v>1866</v>
      </c>
      <c r="U50" s="3">
        <v>11235</v>
      </c>
      <c r="V50" s="2"/>
    </row>
    <row r="51" spans="1:22" ht="16.5">
      <c r="A51" s="51">
        <v>39538</v>
      </c>
      <c r="B51" s="56">
        <v>67</v>
      </c>
      <c r="C51" s="2">
        <v>60</v>
      </c>
      <c r="D51" s="2">
        <v>66</v>
      </c>
      <c r="E51" s="3">
        <v>2943452</v>
      </c>
      <c r="F51" s="3">
        <v>292096</v>
      </c>
      <c r="G51" s="3">
        <v>3235548</v>
      </c>
      <c r="H51" s="2">
        <v>78.03</v>
      </c>
      <c r="I51" s="2">
        <v>80.96</v>
      </c>
      <c r="J51" s="2">
        <v>67.89</v>
      </c>
      <c r="K51" s="3">
        <v>159366</v>
      </c>
      <c r="L51" s="3">
        <v>68160</v>
      </c>
      <c r="M51" s="3">
        <v>39147</v>
      </c>
      <c r="N51" s="3">
        <v>10789</v>
      </c>
      <c r="O51" s="2"/>
      <c r="P51" s="3">
        <v>9881</v>
      </c>
      <c r="Q51" s="3">
        <v>9443</v>
      </c>
      <c r="R51" s="3">
        <v>6377</v>
      </c>
      <c r="S51" s="3">
        <v>4735</v>
      </c>
      <c r="T51" s="3">
        <v>1963</v>
      </c>
      <c r="U51" s="3">
        <v>8871</v>
      </c>
      <c r="V51" s="2"/>
    </row>
    <row r="52" spans="1:22" ht="16.5">
      <c r="A52" s="51">
        <v>39507</v>
      </c>
      <c r="B52" s="56">
        <v>63</v>
      </c>
      <c r="C52" s="2">
        <v>54</v>
      </c>
      <c r="D52" s="2">
        <v>62</v>
      </c>
      <c r="E52" s="3">
        <v>2851282</v>
      </c>
      <c r="F52" s="3">
        <v>295397</v>
      </c>
      <c r="G52" s="3">
        <v>3146679</v>
      </c>
      <c r="H52" s="2">
        <v>68.45</v>
      </c>
      <c r="I52" s="2">
        <v>70.09</v>
      </c>
      <c r="J52" s="2">
        <v>69.19</v>
      </c>
      <c r="K52" s="3">
        <v>141667</v>
      </c>
      <c r="L52" s="3">
        <v>59043</v>
      </c>
      <c r="M52" s="3">
        <v>30958</v>
      </c>
      <c r="N52" s="3">
        <v>16897</v>
      </c>
      <c r="O52" s="2"/>
      <c r="P52" s="3">
        <v>6265</v>
      </c>
      <c r="Q52" s="3">
        <v>6134</v>
      </c>
      <c r="R52" s="3">
        <v>5673</v>
      </c>
      <c r="S52" s="3">
        <v>4483</v>
      </c>
      <c r="T52" s="3">
        <v>1975</v>
      </c>
      <c r="U52" s="3">
        <v>10239</v>
      </c>
      <c r="V52" s="2"/>
    </row>
    <row r="53" spans="1:22" ht="16.5">
      <c r="A53" s="51">
        <v>39478</v>
      </c>
      <c r="B53" s="56">
        <v>63</v>
      </c>
      <c r="C53" s="3">
        <v>55</v>
      </c>
      <c r="D53" s="2">
        <v>62</v>
      </c>
      <c r="E53" s="3">
        <v>3383430</v>
      </c>
      <c r="F53" s="3">
        <v>365118</v>
      </c>
      <c r="G53" s="3">
        <v>3748549</v>
      </c>
      <c r="H53" s="2">
        <v>70.26</v>
      </c>
      <c r="I53" s="2">
        <v>71.9</v>
      </c>
      <c r="J53" s="2">
        <v>65.26</v>
      </c>
      <c r="K53" s="3">
        <v>129827</v>
      </c>
      <c r="L53" s="3">
        <v>61677</v>
      </c>
      <c r="M53" s="3">
        <v>17600</v>
      </c>
      <c r="N53" s="3">
        <v>18968</v>
      </c>
      <c r="O53" s="2"/>
      <c r="P53" s="3">
        <v>6163</v>
      </c>
      <c r="Q53" s="3">
        <v>4865</v>
      </c>
      <c r="R53" s="3">
        <v>3769</v>
      </c>
      <c r="S53" s="3">
        <v>2642</v>
      </c>
      <c r="T53" s="3">
        <v>2861</v>
      </c>
      <c r="U53" s="3">
        <v>11282</v>
      </c>
      <c r="V53" s="3">
        <v>6986</v>
      </c>
    </row>
    <row r="54" spans="1:22" ht="16.5">
      <c r="A54" s="51">
        <v>39447</v>
      </c>
      <c r="B54" s="56">
        <v>72</v>
      </c>
      <c r="C54" s="3">
        <v>63</v>
      </c>
      <c r="D54" s="2">
        <v>71</v>
      </c>
      <c r="E54" s="3">
        <v>3179092</v>
      </c>
      <c r="F54" s="3">
        <v>332552</v>
      </c>
      <c r="G54" s="3">
        <v>3511644</v>
      </c>
      <c r="H54" s="2">
        <v>85.27</v>
      </c>
      <c r="I54" s="2">
        <v>81.97</v>
      </c>
      <c r="J54" s="2">
        <v>77.05</v>
      </c>
      <c r="K54" s="3">
        <v>194518</v>
      </c>
      <c r="L54" s="3">
        <v>25469</v>
      </c>
      <c r="M54" s="3">
        <v>38567</v>
      </c>
      <c r="N54" s="3">
        <v>12026</v>
      </c>
      <c r="O54" s="2"/>
      <c r="P54" s="3">
        <v>12258</v>
      </c>
      <c r="Q54" s="3">
        <v>26010</v>
      </c>
      <c r="R54" s="3">
        <v>15255</v>
      </c>
      <c r="S54" s="3">
        <v>4389</v>
      </c>
      <c r="T54" s="3">
        <v>3358</v>
      </c>
      <c r="U54" s="3">
        <v>17958</v>
      </c>
      <c r="V54" s="2"/>
    </row>
    <row r="55" spans="1:22" ht="16.5">
      <c r="A55" s="51">
        <v>39416</v>
      </c>
      <c r="B55" s="56">
        <v>75</v>
      </c>
      <c r="C55" s="3">
        <v>63</v>
      </c>
      <c r="D55" s="2">
        <v>73</v>
      </c>
      <c r="E55" s="3">
        <v>2937030</v>
      </c>
      <c r="F55" s="3">
        <v>285168</v>
      </c>
      <c r="G55" s="3">
        <v>3222198</v>
      </c>
      <c r="H55" s="2">
        <v>78.84</v>
      </c>
      <c r="I55" s="2">
        <v>81.04</v>
      </c>
      <c r="J55" s="2">
        <v>75.26</v>
      </c>
      <c r="K55" s="3">
        <v>161399</v>
      </c>
      <c r="L55" s="3">
        <v>71016</v>
      </c>
      <c r="M55" s="3">
        <v>23884</v>
      </c>
      <c r="N55" s="3">
        <v>10711</v>
      </c>
      <c r="O55" s="2"/>
      <c r="P55" s="3">
        <v>8814</v>
      </c>
      <c r="Q55" s="3">
        <v>17183</v>
      </c>
      <c r="R55" s="3">
        <v>11103</v>
      </c>
      <c r="S55" s="3">
        <v>3685</v>
      </c>
      <c r="T55" s="3">
        <v>1506</v>
      </c>
      <c r="U55" s="3">
        <v>13497</v>
      </c>
      <c r="V55" s="2"/>
    </row>
    <row r="56" spans="1:22" ht="16.5">
      <c r="A56" s="51">
        <v>39386</v>
      </c>
      <c r="B56" s="56">
        <v>72</v>
      </c>
      <c r="C56" s="3">
        <v>58</v>
      </c>
      <c r="D56" s="2">
        <v>69</v>
      </c>
      <c r="E56" s="3">
        <v>3144875</v>
      </c>
      <c r="F56" s="3">
        <v>312961</v>
      </c>
      <c r="G56" s="3">
        <v>3457836</v>
      </c>
      <c r="H56" s="2">
        <v>80.75</v>
      </c>
      <c r="I56" s="2">
        <v>73.71</v>
      </c>
      <c r="J56" s="2">
        <v>71.64</v>
      </c>
      <c r="K56" s="3">
        <v>139189</v>
      </c>
      <c r="L56" s="3">
        <v>63401</v>
      </c>
      <c r="M56" s="3">
        <v>22181</v>
      </c>
      <c r="N56" s="3">
        <v>5801</v>
      </c>
      <c r="O56" s="2"/>
      <c r="P56" s="3">
        <v>9663</v>
      </c>
      <c r="Q56" s="3">
        <v>8228</v>
      </c>
      <c r="R56" s="3">
        <v>9242</v>
      </c>
      <c r="S56" s="3">
        <v>4026</v>
      </c>
      <c r="T56" s="3">
        <v>1794</v>
      </c>
      <c r="U56" s="3">
        <v>14853</v>
      </c>
      <c r="V56" s="2"/>
    </row>
    <row r="57" spans="1:22" ht="16.5">
      <c r="A57" s="51">
        <v>39354</v>
      </c>
      <c r="B57" s="56">
        <v>67</v>
      </c>
      <c r="C57" s="3">
        <v>59</v>
      </c>
      <c r="D57" s="2">
        <v>65</v>
      </c>
      <c r="E57" s="3">
        <v>2841681</v>
      </c>
      <c r="F57" s="3">
        <v>295043</v>
      </c>
      <c r="G57" s="3">
        <v>3136724</v>
      </c>
      <c r="H57" s="2">
        <v>73.64</v>
      </c>
      <c r="I57" s="2">
        <v>77.25</v>
      </c>
      <c r="J57" s="2">
        <v>68.52</v>
      </c>
      <c r="K57" s="3">
        <v>128764</v>
      </c>
      <c r="L57" s="3">
        <v>66019</v>
      </c>
      <c r="M57" s="3">
        <v>22399</v>
      </c>
      <c r="N57" s="3">
        <v>8337</v>
      </c>
      <c r="O57" s="2"/>
      <c r="P57" s="3">
        <v>5477</v>
      </c>
      <c r="Q57" s="3">
        <v>6777</v>
      </c>
      <c r="R57" s="3">
        <v>5237</v>
      </c>
      <c r="S57" s="3">
        <v>2369</v>
      </c>
      <c r="T57" s="3">
        <v>1737</v>
      </c>
      <c r="U57" s="3">
        <v>10412</v>
      </c>
      <c r="V57" s="2"/>
    </row>
    <row r="58" spans="1:22" ht="16.5">
      <c r="A58" s="51">
        <v>39325</v>
      </c>
      <c r="B58" s="56">
        <v>66</v>
      </c>
      <c r="C58" s="3">
        <v>57</v>
      </c>
      <c r="D58" s="2">
        <v>65</v>
      </c>
      <c r="E58" s="3">
        <v>2662649</v>
      </c>
      <c r="F58" s="3">
        <v>266317</v>
      </c>
      <c r="G58" s="3">
        <v>2928966</v>
      </c>
      <c r="H58" s="2">
        <v>73.52</v>
      </c>
      <c r="I58" s="2">
        <v>74.42</v>
      </c>
      <c r="J58" s="2">
        <v>67.92</v>
      </c>
      <c r="K58" s="3">
        <v>136113</v>
      </c>
      <c r="L58" s="3">
        <v>62198</v>
      </c>
      <c r="M58" s="3">
        <v>34403</v>
      </c>
      <c r="N58" s="3">
        <v>7908</v>
      </c>
      <c r="O58" s="2"/>
      <c r="P58" s="3">
        <v>6482</v>
      </c>
      <c r="Q58" s="3">
        <v>5720</v>
      </c>
      <c r="R58" s="3">
        <v>3744</v>
      </c>
      <c r="S58" s="3">
        <v>3153</v>
      </c>
      <c r="T58" s="3">
        <v>1280</v>
      </c>
      <c r="U58" s="3">
        <v>11225</v>
      </c>
      <c r="V58" s="2"/>
    </row>
    <row r="59" spans="1:22" ht="16.5">
      <c r="A59" s="51">
        <v>39294</v>
      </c>
      <c r="B59" s="56">
        <v>68</v>
      </c>
      <c r="C59" s="3">
        <v>62</v>
      </c>
      <c r="D59" s="2">
        <v>67</v>
      </c>
      <c r="E59" s="3">
        <v>2954095</v>
      </c>
      <c r="F59" s="3">
        <v>303009</v>
      </c>
      <c r="G59" s="3">
        <v>3257103</v>
      </c>
      <c r="H59" s="2">
        <v>69.01</v>
      </c>
      <c r="I59" s="2">
        <v>70.36</v>
      </c>
      <c r="J59" s="2">
        <v>74.92</v>
      </c>
      <c r="K59" s="3">
        <v>112751</v>
      </c>
      <c r="L59" s="3">
        <v>44956</v>
      </c>
      <c r="M59" s="3">
        <v>29580</v>
      </c>
      <c r="N59" s="3">
        <v>6014</v>
      </c>
      <c r="O59" s="2"/>
      <c r="P59" s="3">
        <v>8530</v>
      </c>
      <c r="Q59" s="3">
        <v>5633</v>
      </c>
      <c r="R59" s="3">
        <v>2714</v>
      </c>
      <c r="S59" s="3">
        <v>3258</v>
      </c>
      <c r="T59" s="3">
        <v>1509</v>
      </c>
      <c r="U59" s="3">
        <v>10557</v>
      </c>
      <c r="V59" s="2"/>
    </row>
    <row r="60" spans="1:22" ht="16.5">
      <c r="A60" s="51">
        <v>39262</v>
      </c>
      <c r="B60" s="56">
        <v>72</v>
      </c>
      <c r="C60" s="3">
        <v>64</v>
      </c>
      <c r="D60" s="2">
        <v>71</v>
      </c>
      <c r="E60" s="3">
        <v>3216635</v>
      </c>
      <c r="F60" s="3">
        <v>322459</v>
      </c>
      <c r="G60" s="3">
        <v>3539094</v>
      </c>
      <c r="H60" s="2">
        <v>78.73</v>
      </c>
      <c r="I60" s="2">
        <v>83.29</v>
      </c>
      <c r="J60" s="2">
        <v>73.51</v>
      </c>
      <c r="K60" s="3">
        <v>135858</v>
      </c>
      <c r="L60" s="3">
        <v>55587</v>
      </c>
      <c r="M60" s="3">
        <v>34965</v>
      </c>
      <c r="N60" s="3">
        <v>5963</v>
      </c>
      <c r="O60" s="2"/>
      <c r="P60" s="3">
        <v>8504</v>
      </c>
      <c r="Q60" s="3">
        <v>10505</v>
      </c>
      <c r="R60" s="3">
        <v>5685</v>
      </c>
      <c r="S60" s="3">
        <v>2559</v>
      </c>
      <c r="T60" s="3">
        <v>1414</v>
      </c>
      <c r="U60" s="3">
        <v>10676</v>
      </c>
      <c r="V60" s="2"/>
    </row>
    <row r="61" spans="1:22" ht="16.5">
      <c r="A61" s="51">
        <v>39233</v>
      </c>
      <c r="B61" s="56">
        <v>65</v>
      </c>
      <c r="C61" s="3">
        <v>58</v>
      </c>
      <c r="D61" s="2">
        <v>64</v>
      </c>
      <c r="E61" s="3">
        <v>2786346</v>
      </c>
      <c r="F61" s="3">
        <v>281756</v>
      </c>
      <c r="G61" s="3">
        <v>3068101</v>
      </c>
      <c r="H61" s="2">
        <v>69.39</v>
      </c>
      <c r="I61" s="2">
        <v>76.31</v>
      </c>
      <c r="J61" s="2">
        <v>70.13</v>
      </c>
      <c r="K61" s="3">
        <v>128501</v>
      </c>
      <c r="L61" s="3">
        <v>55917</v>
      </c>
      <c r="M61" s="3">
        <v>25649</v>
      </c>
      <c r="N61" s="3">
        <v>7773</v>
      </c>
      <c r="O61" s="2"/>
      <c r="P61" s="3">
        <v>6809</v>
      </c>
      <c r="Q61" s="3">
        <v>9867</v>
      </c>
      <c r="R61" s="3">
        <v>8256</v>
      </c>
      <c r="S61" s="3">
        <v>1914</v>
      </c>
      <c r="T61" s="3">
        <v>1177</v>
      </c>
      <c r="U61" s="3">
        <v>11139</v>
      </c>
      <c r="V61" s="2"/>
    </row>
    <row r="62" spans="1:22" ht="17.25" thickBot="1">
      <c r="A62" s="52">
        <v>39202</v>
      </c>
      <c r="B62" s="57">
        <v>69</v>
      </c>
      <c r="C62" s="5">
        <v>62</v>
      </c>
      <c r="D62" s="4">
        <v>68</v>
      </c>
      <c r="E62" s="5">
        <v>2821749</v>
      </c>
      <c r="F62" s="5">
        <v>296992</v>
      </c>
      <c r="G62" s="5">
        <v>3118741</v>
      </c>
      <c r="H62" s="4">
        <v>75.41</v>
      </c>
      <c r="I62" s="4">
        <v>80.02</v>
      </c>
      <c r="J62" s="4">
        <v>71.4</v>
      </c>
      <c r="K62" s="5">
        <v>138761</v>
      </c>
      <c r="L62" s="5">
        <v>53832</v>
      </c>
      <c r="M62" s="5">
        <v>35339</v>
      </c>
      <c r="N62" s="5">
        <v>7046</v>
      </c>
      <c r="O62" s="4"/>
      <c r="P62" s="5">
        <v>6963</v>
      </c>
      <c r="Q62" s="5">
        <v>9168</v>
      </c>
      <c r="R62" s="5">
        <v>7690</v>
      </c>
      <c r="S62" s="5">
        <v>3062</v>
      </c>
      <c r="T62" s="5">
        <v>1326</v>
      </c>
      <c r="U62" s="5">
        <v>14335</v>
      </c>
      <c r="V62" s="4"/>
    </row>
    <row r="63" spans="1:3" ht="16.5">
      <c r="A63" s="53"/>
      <c r="B63" s="56"/>
      <c r="C63" s="2"/>
    </row>
    <row r="64" spans="1:3" ht="16.5">
      <c r="A64" s="53"/>
      <c r="B64" s="56"/>
      <c r="C64" s="3"/>
    </row>
    <row r="65" spans="1:3" ht="16.5">
      <c r="A65" s="53"/>
      <c r="B65" s="56"/>
      <c r="C65" s="2"/>
    </row>
    <row r="66" spans="1:3" ht="16.5">
      <c r="A66" s="53"/>
      <c r="B66" s="56"/>
      <c r="C66" s="2"/>
    </row>
    <row r="67" spans="1:3" ht="16.5">
      <c r="A67" s="53"/>
      <c r="B67" s="56"/>
      <c r="C67" s="2"/>
    </row>
    <row r="68" spans="1:3" ht="16.5">
      <c r="A68" s="53"/>
      <c r="B68" s="56"/>
      <c r="C68" s="3"/>
    </row>
    <row r="69" spans="1:3" ht="16.5">
      <c r="A69" s="53"/>
      <c r="B69" s="56"/>
      <c r="C69" s="3"/>
    </row>
    <row r="70" spans="1:3" ht="16.5">
      <c r="A70" s="53"/>
      <c r="B70" s="56"/>
      <c r="C70" s="3"/>
    </row>
    <row r="71" spans="1:3" ht="16.5">
      <c r="A71" s="53"/>
      <c r="B71" s="56"/>
      <c r="C71" s="2"/>
    </row>
    <row r="72" spans="1:3" ht="16.5">
      <c r="A72" s="53"/>
      <c r="B72" s="56"/>
      <c r="C72" s="2"/>
    </row>
    <row r="73" spans="1:3" ht="16.5">
      <c r="A73" s="53"/>
      <c r="B73" s="56"/>
      <c r="C73" s="2"/>
    </row>
    <row r="74" spans="1:3" ht="16.5">
      <c r="A74" s="53"/>
      <c r="B74" s="56"/>
      <c r="C74" s="3"/>
    </row>
    <row r="75" spans="1:3" ht="16.5">
      <c r="A75" s="53"/>
      <c r="B75" s="56"/>
      <c r="C75" s="3"/>
    </row>
    <row r="76" spans="1:3" ht="16.5">
      <c r="A76" s="53"/>
      <c r="B76" s="56"/>
      <c r="C76" s="3"/>
    </row>
    <row r="77" spans="1:3" ht="16.5">
      <c r="A77" s="53"/>
      <c r="B77" s="56"/>
      <c r="C77" s="3"/>
    </row>
    <row r="78" spans="1:3" ht="16.5">
      <c r="A78" s="53"/>
      <c r="B78" s="56"/>
      <c r="C78" s="3"/>
    </row>
    <row r="79" spans="1:3" ht="16.5">
      <c r="A79" s="53"/>
      <c r="B79" s="56"/>
      <c r="C79" s="3"/>
    </row>
    <row r="80" spans="1:3" ht="16.5">
      <c r="A80" s="53"/>
      <c r="B80" s="56"/>
      <c r="C80" s="3"/>
    </row>
    <row r="81" spans="1:3" ht="16.5">
      <c r="A81" s="53"/>
      <c r="B81" s="56"/>
      <c r="C81" s="3"/>
    </row>
    <row r="82" spans="1:3" ht="16.5">
      <c r="A82" s="53"/>
      <c r="B82" s="56"/>
      <c r="C82" s="3"/>
    </row>
    <row r="83" spans="1:3" ht="16.5">
      <c r="A83" s="53"/>
      <c r="B83" s="56"/>
      <c r="C83" s="3"/>
    </row>
    <row r="84" spans="1:3" ht="16.5">
      <c r="A84" s="53"/>
      <c r="B84" s="56"/>
      <c r="C84" s="2"/>
    </row>
    <row r="85" spans="1:3" ht="16.5">
      <c r="A85" s="53"/>
      <c r="B85" s="56"/>
      <c r="C85" s="3"/>
    </row>
    <row r="86" spans="1:3" ht="16.5">
      <c r="A86" s="53"/>
      <c r="B86" s="56"/>
      <c r="C86" s="2"/>
    </row>
    <row r="87" spans="1:3" ht="16.5">
      <c r="A87" s="53"/>
      <c r="B87" s="56"/>
      <c r="C87" s="2"/>
    </row>
    <row r="88" spans="1:3" ht="16.5">
      <c r="A88" s="53"/>
      <c r="B88" s="56"/>
      <c r="C88" s="2"/>
    </row>
    <row r="89" spans="1:3" ht="16.5">
      <c r="A89" s="53"/>
      <c r="B89" s="56"/>
      <c r="C89" s="3"/>
    </row>
    <row r="90" spans="1:3" ht="16.5">
      <c r="A90" s="53"/>
      <c r="B90" s="56"/>
      <c r="C90" s="3"/>
    </row>
    <row r="91" spans="1:3" ht="16.5">
      <c r="A91" s="53"/>
      <c r="B91" s="56"/>
      <c r="C91" s="3"/>
    </row>
    <row r="92" spans="1:3" ht="16.5">
      <c r="A92" s="53"/>
      <c r="B92" s="56"/>
      <c r="C92" s="2"/>
    </row>
    <row r="93" spans="1:3" ht="16.5">
      <c r="A93" s="53"/>
      <c r="B93" s="56"/>
      <c r="C93" s="2"/>
    </row>
    <row r="94" spans="1:3" ht="16.5">
      <c r="A94" s="53"/>
      <c r="B94" s="56"/>
      <c r="C94" s="2"/>
    </row>
    <row r="95" spans="1:3" ht="16.5">
      <c r="A95" s="53"/>
      <c r="B95" s="56"/>
      <c r="C95" s="3"/>
    </row>
    <row r="96" spans="1:3" ht="16.5">
      <c r="A96" s="53"/>
      <c r="B96" s="56"/>
      <c r="C96" s="3"/>
    </row>
    <row r="97" spans="1:3" ht="16.5">
      <c r="A97" s="53"/>
      <c r="B97" s="56"/>
      <c r="C97" s="3"/>
    </row>
    <row r="98" spans="1:3" ht="16.5">
      <c r="A98" s="53"/>
      <c r="B98" s="56"/>
      <c r="C98" s="3"/>
    </row>
    <row r="99" spans="1:3" ht="16.5">
      <c r="A99" s="53"/>
      <c r="B99" s="56"/>
      <c r="C99" s="3"/>
    </row>
    <row r="100" spans="1:3" ht="16.5">
      <c r="A100" s="53"/>
      <c r="B100" s="56"/>
      <c r="C100" s="3"/>
    </row>
    <row r="101" spans="1:3" ht="16.5">
      <c r="A101" s="53"/>
      <c r="B101" s="56"/>
      <c r="C101" s="3"/>
    </row>
    <row r="102" spans="1:3" ht="16.5">
      <c r="A102" s="53"/>
      <c r="B102" s="56"/>
      <c r="C102" s="3"/>
    </row>
    <row r="103" spans="1:3" ht="16.5">
      <c r="A103" s="53"/>
      <c r="B103" s="56"/>
      <c r="C103" s="3"/>
    </row>
    <row r="104" spans="1:3" ht="16.5">
      <c r="A104" s="53"/>
      <c r="B104" s="56"/>
      <c r="C104" s="3"/>
    </row>
    <row r="105" spans="1:3" ht="16.5">
      <c r="A105" s="53"/>
      <c r="B105" s="56"/>
      <c r="C105" s="2"/>
    </row>
    <row r="106" spans="1:3" ht="16.5">
      <c r="A106" s="53"/>
      <c r="B106" s="56"/>
      <c r="C106" s="3"/>
    </row>
    <row r="107" spans="1:3" ht="16.5">
      <c r="A107" s="53"/>
      <c r="B107" s="56"/>
      <c r="C107" s="2"/>
    </row>
    <row r="108" spans="1:3" ht="16.5">
      <c r="A108" s="53"/>
      <c r="B108" s="56"/>
      <c r="C108" s="2"/>
    </row>
    <row r="109" spans="1:3" ht="16.5">
      <c r="A109" s="53"/>
      <c r="B109" s="56"/>
      <c r="C109" s="2"/>
    </row>
    <row r="110" spans="1:3" ht="16.5">
      <c r="A110" s="53"/>
      <c r="B110" s="56"/>
      <c r="C110" s="3"/>
    </row>
    <row r="111" spans="1:3" ht="16.5">
      <c r="A111" s="53"/>
      <c r="B111" s="56"/>
      <c r="C111" s="3"/>
    </row>
    <row r="112" spans="1:3" ht="16.5">
      <c r="A112" s="53"/>
      <c r="B112" s="56"/>
      <c r="C112" s="3"/>
    </row>
    <row r="113" spans="1:3" ht="16.5">
      <c r="A113" s="53"/>
      <c r="B113" s="56"/>
      <c r="C113" s="2"/>
    </row>
    <row r="114" spans="1:3" ht="16.5">
      <c r="A114" s="53"/>
      <c r="B114" s="56"/>
      <c r="C114" s="2"/>
    </row>
    <row r="115" spans="1:3" ht="16.5">
      <c r="A115" s="53"/>
      <c r="B115" s="56"/>
      <c r="C115" s="2"/>
    </row>
    <row r="116" spans="1:3" ht="16.5">
      <c r="A116" s="53"/>
      <c r="B116" s="56"/>
      <c r="C116" s="3"/>
    </row>
    <row r="117" spans="1:3" ht="16.5">
      <c r="A117" s="53"/>
      <c r="B117" s="56"/>
      <c r="C117" s="3"/>
    </row>
    <row r="118" spans="1:3" ht="16.5">
      <c r="A118" s="53"/>
      <c r="B118" s="56"/>
      <c r="C118" s="3"/>
    </row>
    <row r="119" spans="1:3" ht="16.5">
      <c r="A119" s="53"/>
      <c r="B119" s="56"/>
      <c r="C119" s="3"/>
    </row>
    <row r="120" spans="1:3" ht="16.5">
      <c r="A120" s="53"/>
      <c r="B120" s="56"/>
      <c r="C120" s="3"/>
    </row>
    <row r="121" spans="1:3" ht="16.5">
      <c r="A121" s="53"/>
      <c r="B121" s="56"/>
      <c r="C121" s="3"/>
    </row>
    <row r="122" spans="1:3" ht="16.5">
      <c r="A122" s="53"/>
      <c r="B122" s="56"/>
      <c r="C122" s="3"/>
    </row>
    <row r="123" spans="1:3" ht="16.5">
      <c r="A123" s="53"/>
      <c r="B123" s="56"/>
      <c r="C123" s="3"/>
    </row>
    <row r="124" spans="1:3" ht="16.5">
      <c r="A124" s="53"/>
      <c r="B124" s="56"/>
      <c r="C124" s="3"/>
    </row>
    <row r="125" spans="1:3" ht="16.5">
      <c r="A125" s="53"/>
      <c r="B125" s="56"/>
      <c r="C125" s="3"/>
    </row>
    <row r="126" spans="1:3" ht="16.5">
      <c r="A126" s="53"/>
      <c r="B126" s="56"/>
      <c r="C126" s="2"/>
    </row>
    <row r="127" spans="1:3" ht="16.5">
      <c r="A127" s="53"/>
      <c r="B127" s="56"/>
      <c r="C127" s="3"/>
    </row>
    <row r="128" spans="1:3" ht="16.5">
      <c r="A128" s="53"/>
      <c r="B128" s="56"/>
      <c r="C128" s="2"/>
    </row>
    <row r="129" spans="1:3" ht="16.5">
      <c r="A129" s="53"/>
      <c r="B129" s="56"/>
      <c r="C129" s="2"/>
    </row>
    <row r="130" spans="1:3" ht="16.5">
      <c r="A130" s="53"/>
      <c r="B130" s="56"/>
      <c r="C130" s="2"/>
    </row>
    <row r="131" spans="1:3" ht="16.5">
      <c r="A131" s="53"/>
      <c r="B131" s="56"/>
      <c r="C131" s="3"/>
    </row>
    <row r="132" spans="1:3" ht="16.5">
      <c r="A132" s="53"/>
      <c r="B132" s="56"/>
      <c r="C132" s="3"/>
    </row>
    <row r="133" spans="1:3" ht="16.5">
      <c r="A133" s="53"/>
      <c r="B133" s="56"/>
      <c r="C133" s="3"/>
    </row>
    <row r="134" spans="1:3" ht="16.5">
      <c r="A134" s="53"/>
      <c r="B134" s="56"/>
      <c r="C134" s="2"/>
    </row>
    <row r="135" spans="1:3" ht="16.5">
      <c r="A135" s="53"/>
      <c r="B135" s="56"/>
      <c r="C135" s="2"/>
    </row>
    <row r="136" spans="1:3" ht="16.5">
      <c r="A136" s="53"/>
      <c r="B136" s="56"/>
      <c r="C136" s="2"/>
    </row>
    <row r="137" spans="1:3" ht="16.5">
      <c r="A137" s="53"/>
      <c r="B137" s="56"/>
      <c r="C137" s="3"/>
    </row>
    <row r="138" spans="1:3" ht="16.5">
      <c r="A138" s="53"/>
      <c r="B138" s="56"/>
      <c r="C138" s="3"/>
    </row>
    <row r="139" spans="1:3" ht="16.5">
      <c r="A139" s="53"/>
      <c r="B139" s="56"/>
      <c r="C139" s="3"/>
    </row>
    <row r="140" spans="1:3" ht="16.5">
      <c r="A140" s="53"/>
      <c r="B140" s="56"/>
      <c r="C140" s="3"/>
    </row>
    <row r="141" spans="1:3" ht="16.5">
      <c r="A141" s="53"/>
      <c r="B141" s="56"/>
      <c r="C141" s="3"/>
    </row>
    <row r="142" spans="1:3" ht="16.5">
      <c r="A142" s="53"/>
      <c r="B142" s="56"/>
      <c r="C142" s="3"/>
    </row>
    <row r="143" spans="1:3" ht="16.5">
      <c r="A143" s="53"/>
      <c r="B143" s="56"/>
      <c r="C143" s="3"/>
    </row>
    <row r="144" spans="1:3" ht="16.5">
      <c r="A144" s="53"/>
      <c r="B144" s="56"/>
      <c r="C144" s="3"/>
    </row>
    <row r="145" spans="1:3" ht="16.5">
      <c r="A145" s="53"/>
      <c r="B145" s="56"/>
      <c r="C145" s="3"/>
    </row>
    <row r="146" spans="1:3" ht="16.5">
      <c r="A146" s="53"/>
      <c r="B146" s="56"/>
      <c r="C146" s="3"/>
    </row>
    <row r="147" spans="1:3" ht="16.5">
      <c r="A147" s="53"/>
      <c r="B147" s="56"/>
      <c r="C147" s="2"/>
    </row>
    <row r="148" spans="1:3" ht="16.5">
      <c r="A148" s="53"/>
      <c r="B148" s="56"/>
      <c r="C148" s="3"/>
    </row>
    <row r="149" spans="1:3" ht="16.5">
      <c r="A149" s="53"/>
      <c r="B149" s="56"/>
      <c r="C149" s="2"/>
    </row>
    <row r="150" spans="1:3" ht="16.5">
      <c r="A150" s="53"/>
      <c r="B150" s="56"/>
      <c r="C150" s="2"/>
    </row>
    <row r="151" spans="1:3" ht="16.5">
      <c r="A151" s="53"/>
      <c r="B151" s="56"/>
      <c r="C151" s="2"/>
    </row>
    <row r="152" spans="1:3" ht="16.5">
      <c r="A152" s="53"/>
      <c r="B152" s="56"/>
      <c r="C152" s="3"/>
    </row>
    <row r="153" spans="1:3" ht="16.5">
      <c r="A153" s="53"/>
      <c r="B153" s="56"/>
      <c r="C153" s="3"/>
    </row>
    <row r="154" spans="1:3" ht="16.5">
      <c r="A154" s="53"/>
      <c r="B154" s="56"/>
      <c r="C154" s="3"/>
    </row>
    <row r="155" spans="1:3" ht="16.5">
      <c r="A155" s="53"/>
      <c r="B155" s="56"/>
      <c r="C155" s="2"/>
    </row>
    <row r="156" spans="1:3" ht="16.5">
      <c r="A156" s="53"/>
      <c r="B156" s="56"/>
      <c r="C156" s="2"/>
    </row>
    <row r="157" spans="1:3" ht="16.5">
      <c r="A157" s="53"/>
      <c r="B157" s="56"/>
      <c r="C157" s="2"/>
    </row>
    <row r="158" spans="1:3" ht="16.5">
      <c r="A158" s="53"/>
      <c r="B158" s="56"/>
      <c r="C158" s="3"/>
    </row>
    <row r="159" spans="1:3" ht="16.5">
      <c r="A159" s="53"/>
      <c r="B159" s="56"/>
      <c r="C159" s="3"/>
    </row>
    <row r="160" spans="1:3" ht="16.5">
      <c r="A160" s="53"/>
      <c r="B160" s="56"/>
      <c r="C160" s="3"/>
    </row>
    <row r="161" spans="1:3" ht="16.5">
      <c r="A161" s="53"/>
      <c r="B161" s="56"/>
      <c r="C161" s="3"/>
    </row>
    <row r="162" spans="1:3" ht="16.5">
      <c r="A162" s="53"/>
      <c r="B162" s="56"/>
      <c r="C162" s="3"/>
    </row>
    <row r="163" spans="1:3" ht="16.5">
      <c r="A163" s="53"/>
      <c r="B163" s="56"/>
      <c r="C163" s="3"/>
    </row>
    <row r="164" spans="1:3" ht="16.5">
      <c r="A164" s="53"/>
      <c r="B164" s="56"/>
      <c r="C164" s="3"/>
    </row>
    <row r="165" spans="1:3" ht="16.5">
      <c r="A165" s="53"/>
      <c r="B165" s="56"/>
      <c r="C165" s="3"/>
    </row>
    <row r="166" spans="1:3" ht="16.5">
      <c r="A166" s="53"/>
      <c r="B166" s="56"/>
      <c r="C166" s="3"/>
    </row>
    <row r="167" spans="1:3" ht="16.5">
      <c r="A167" s="53"/>
      <c r="B167" s="56"/>
      <c r="C167" s="3"/>
    </row>
    <row r="168" spans="1:3" ht="16.5">
      <c r="A168" s="53"/>
      <c r="B168" s="56"/>
      <c r="C168" s="2"/>
    </row>
    <row r="169" spans="1:3" ht="16.5">
      <c r="A169" s="53"/>
      <c r="B169" s="56"/>
      <c r="C169" s="3"/>
    </row>
    <row r="170" spans="1:3" ht="16.5">
      <c r="A170" s="53"/>
      <c r="B170" s="56"/>
      <c r="C170" s="2"/>
    </row>
    <row r="171" spans="1:3" ht="16.5">
      <c r="A171" s="53"/>
      <c r="B171" s="56"/>
      <c r="C171" s="2"/>
    </row>
    <row r="172" spans="1:3" ht="16.5">
      <c r="A172" s="53"/>
      <c r="B172" s="56"/>
      <c r="C172" s="2"/>
    </row>
    <row r="173" spans="1:3" ht="16.5">
      <c r="A173" s="53"/>
      <c r="B173" s="56"/>
      <c r="C173" s="3"/>
    </row>
    <row r="174" spans="1:3" ht="16.5">
      <c r="A174" s="53"/>
      <c r="B174" s="56"/>
      <c r="C174" s="3"/>
    </row>
    <row r="175" spans="1:3" ht="16.5">
      <c r="A175" s="53"/>
      <c r="B175" s="56"/>
      <c r="C175" s="3"/>
    </row>
    <row r="176" spans="1:3" ht="16.5">
      <c r="A176" s="53"/>
      <c r="B176" s="56"/>
      <c r="C176" s="2"/>
    </row>
    <row r="177" spans="1:3" ht="16.5">
      <c r="A177" s="53"/>
      <c r="B177" s="56"/>
      <c r="C177" s="2"/>
    </row>
    <row r="178" spans="1:3" ht="16.5">
      <c r="A178" s="53"/>
      <c r="B178" s="56"/>
      <c r="C178" s="2"/>
    </row>
    <row r="179" spans="1:3" ht="16.5">
      <c r="A179" s="53"/>
      <c r="B179" s="56"/>
      <c r="C179" s="3"/>
    </row>
    <row r="180" spans="1:3" ht="16.5">
      <c r="A180" s="53"/>
      <c r="B180" s="56"/>
      <c r="C180" s="3"/>
    </row>
    <row r="181" spans="1:3" ht="16.5">
      <c r="A181" s="53"/>
      <c r="B181" s="56"/>
      <c r="C181" s="3"/>
    </row>
    <row r="182" spans="1:3" ht="16.5">
      <c r="A182" s="53"/>
      <c r="B182" s="56"/>
      <c r="C182" s="3"/>
    </row>
    <row r="183" spans="1:3" ht="16.5">
      <c r="A183" s="53"/>
      <c r="B183" s="56"/>
      <c r="C183" s="3"/>
    </row>
    <row r="184" spans="1:3" ht="16.5">
      <c r="A184" s="53"/>
      <c r="B184" s="56"/>
      <c r="C184" s="3"/>
    </row>
    <row r="185" spans="1:3" ht="16.5">
      <c r="A185" s="53"/>
      <c r="B185" s="56"/>
      <c r="C185" s="3"/>
    </row>
    <row r="186" spans="1:3" ht="16.5">
      <c r="A186" s="53"/>
      <c r="B186" s="56"/>
      <c r="C186" s="3"/>
    </row>
    <row r="187" spans="1:3" ht="16.5">
      <c r="A187" s="53"/>
      <c r="B187" s="56"/>
      <c r="C187" s="3"/>
    </row>
    <row r="188" spans="1:3" ht="16.5">
      <c r="A188" s="53"/>
      <c r="B188" s="56"/>
      <c r="C188" s="3"/>
    </row>
    <row r="189" spans="1:3" ht="16.5">
      <c r="A189" s="53"/>
      <c r="B189" s="56"/>
      <c r="C189" s="2"/>
    </row>
    <row r="190" spans="1:3" ht="16.5">
      <c r="A190" s="53"/>
      <c r="B190" s="56"/>
      <c r="C190" s="3"/>
    </row>
    <row r="191" spans="1:3" ht="16.5">
      <c r="A191" s="53"/>
      <c r="B191" s="56"/>
      <c r="C191" s="2"/>
    </row>
    <row r="192" spans="1:3" ht="16.5">
      <c r="A192" s="53"/>
      <c r="B192" s="56"/>
      <c r="C192" s="2"/>
    </row>
    <row r="193" spans="1:3" ht="16.5">
      <c r="A193" s="53"/>
      <c r="B193" s="56"/>
      <c r="C193" s="2"/>
    </row>
    <row r="194" spans="1:3" ht="16.5">
      <c r="A194" s="53"/>
      <c r="B194" s="56"/>
      <c r="C194" s="3"/>
    </row>
    <row r="195" spans="1:3" ht="16.5">
      <c r="A195" s="53"/>
      <c r="B195" s="56"/>
      <c r="C195" s="3"/>
    </row>
    <row r="196" spans="1:3" ht="16.5">
      <c r="A196" s="53"/>
      <c r="B196" s="56"/>
      <c r="C196" s="3"/>
    </row>
    <row r="197" spans="1:3" ht="16.5">
      <c r="A197" s="53"/>
      <c r="B197" s="56"/>
      <c r="C197" s="2"/>
    </row>
    <row r="198" spans="1:3" ht="16.5">
      <c r="A198" s="53"/>
      <c r="B198" s="56"/>
      <c r="C198" s="2"/>
    </row>
    <row r="199" spans="1:3" ht="16.5">
      <c r="A199" s="53"/>
      <c r="B199" s="56"/>
      <c r="C199" s="2"/>
    </row>
    <row r="200" spans="1:3" ht="16.5">
      <c r="A200" s="53"/>
      <c r="B200" s="56"/>
      <c r="C200" s="3"/>
    </row>
    <row r="201" spans="1:3" ht="16.5">
      <c r="A201" s="53"/>
      <c r="B201" s="56"/>
      <c r="C201" s="3"/>
    </row>
    <row r="202" spans="1:3" ht="16.5">
      <c r="A202" s="53"/>
      <c r="B202" s="56"/>
      <c r="C202" s="3"/>
    </row>
    <row r="203" spans="1:3" ht="16.5">
      <c r="A203" s="53"/>
      <c r="B203" s="56"/>
      <c r="C203" s="3"/>
    </row>
    <row r="204" spans="1:3" ht="16.5">
      <c r="A204" s="53"/>
      <c r="B204" s="56"/>
      <c r="C204" s="3"/>
    </row>
    <row r="205" spans="1:3" ht="16.5">
      <c r="A205" s="53"/>
      <c r="B205" s="56"/>
      <c r="C205" s="3"/>
    </row>
    <row r="206" spans="1:3" ht="16.5">
      <c r="A206" s="53"/>
      <c r="B206" s="56"/>
      <c r="C206" s="3"/>
    </row>
    <row r="207" spans="1:3" ht="16.5">
      <c r="A207" s="53"/>
      <c r="B207" s="56"/>
      <c r="C207" s="3"/>
    </row>
    <row r="208" spans="1:3" ht="16.5">
      <c r="A208" s="53"/>
      <c r="B208" s="56"/>
      <c r="C208" s="3"/>
    </row>
    <row r="209" spans="1:3" ht="16.5">
      <c r="A209" s="53"/>
      <c r="B209" s="56"/>
      <c r="C209" s="3"/>
    </row>
    <row r="210" spans="1:3" ht="16.5">
      <c r="A210" s="53"/>
      <c r="B210" s="56"/>
      <c r="C210" s="2"/>
    </row>
    <row r="211" spans="1:3" ht="17.25" thickBot="1">
      <c r="A211" s="54"/>
      <c r="B211" s="57"/>
      <c r="C211" s="5"/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Y2:Y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lcj</dc:creator>
  <cp:keywords/>
  <dc:description/>
  <cp:lastModifiedBy>ec</cp:lastModifiedBy>
  <cp:lastPrinted>2012-05-16T08:57:25Z</cp:lastPrinted>
  <dcterms:created xsi:type="dcterms:W3CDTF">2011-06-20T05:51:49Z</dcterms:created>
  <dcterms:modified xsi:type="dcterms:W3CDTF">2012-05-16T09:47:41Z</dcterms:modified>
  <cp:category/>
  <cp:version/>
  <cp:contentType/>
  <cp:contentStatus/>
</cp:coreProperties>
</file>